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maria.santana\AppData\Local\Microsoft\Windows\INetCache\Content.Outlook\T7YW4CNQ\"/>
    </mc:Choice>
  </mc:AlternateContent>
  <xr:revisionPtr revIDLastSave="0" documentId="8_{AF092E90-37B3-4C13-BDE3-B1EAB6F9694E}" xr6:coauthVersionLast="47" xr6:coauthVersionMax="47" xr10:uidLastSave="{00000000-0000-0000-0000-000000000000}"/>
  <bookViews>
    <workbookView xWindow="-120" yWindow="-120" windowWidth="25440" windowHeight="15390" tabRatio="618" xr2:uid="{00000000-000D-0000-FFFF-FFFF00000000}"/>
  </bookViews>
  <sheets>
    <sheet name="PRESUPUESTO" sheetId="11" r:id="rId1"/>
    <sheet name="Sheet1" sheetId="13" state="hidden" r:id="rId2"/>
    <sheet name="Hoja2" sheetId="18" r:id="rId3"/>
  </sheets>
  <definedNames>
    <definedName name="_xlnm.Print_Area" localSheetId="0">PRESUPUESTO!$A$1:$G$58</definedName>
    <definedName name="Excel_BuiltIn_Print_Area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11" l="1"/>
  <c r="A31" i="11"/>
  <c r="A29" i="11"/>
  <c r="A25" i="11"/>
  <c r="A26" i="11" s="1"/>
  <c r="A27" i="11" s="1"/>
  <c r="A24" i="11"/>
  <c r="A22" i="11"/>
  <c r="A20" i="11"/>
  <c r="A18" i="11"/>
  <c r="F33" i="11"/>
  <c r="F29" i="11" l="1"/>
  <c r="G28" i="11" s="1"/>
  <c r="F22" i="11"/>
  <c r="G21" i="11" s="1"/>
  <c r="A13" i="11" l="1"/>
  <c r="F18" i="11" l="1"/>
  <c r="G17" i="11" s="1"/>
  <c r="G32" i="11" l="1"/>
  <c r="F26" i="11" l="1"/>
  <c r="F25" i="11"/>
  <c r="F24" i="11"/>
  <c r="F31" i="11"/>
  <c r="G30" i="11" s="1"/>
  <c r="F27" i="11" l="1"/>
  <c r="G23" i="11" s="1"/>
  <c r="F20" i="11"/>
  <c r="G19" i="11" s="1"/>
  <c r="F16" i="11"/>
  <c r="G15" i="11" s="1"/>
  <c r="G34" i="11" l="1"/>
  <c r="E37" i="11"/>
  <c r="A19" i="18"/>
  <c r="C19" i="18" s="1"/>
  <c r="E38" i="11" l="1"/>
  <c r="E44" i="11"/>
  <c r="F16" i="13"/>
  <c r="F15" i="13"/>
  <c r="F14" i="13"/>
  <c r="F13" i="13"/>
  <c r="F12" i="13"/>
  <c r="F11" i="13"/>
  <c r="F10" i="13"/>
  <c r="F9" i="13"/>
  <c r="F8" i="13"/>
  <c r="F17" i="13" l="1"/>
  <c r="E41" i="11"/>
  <c r="E43" i="11" l="1"/>
  <c r="E39" i="11"/>
  <c r="E40" i="11"/>
  <c r="E42" i="11"/>
  <c r="E45" i="11" l="1"/>
  <c r="E46" i="11" s="1"/>
  <c r="E48" i="11" s="1"/>
</calcChain>
</file>

<file path=xl/sharedStrings.xml><?xml version="1.0" encoding="utf-8"?>
<sst xmlns="http://schemas.openxmlformats.org/spreadsheetml/2006/main" count="85" uniqueCount="66">
  <si>
    <t>PARTIDAS</t>
  </si>
  <si>
    <t>CANTIDAD</t>
  </si>
  <si>
    <t>UNIDAD</t>
  </si>
  <si>
    <t>P. U.</t>
  </si>
  <si>
    <t>VALOR</t>
  </si>
  <si>
    <t>SUB-TOTAL</t>
  </si>
  <si>
    <t>Ítem</t>
  </si>
  <si>
    <t>TOTAL GENERAL</t>
  </si>
  <si>
    <t>%</t>
  </si>
  <si>
    <t>Transporte</t>
  </si>
  <si>
    <t>Imprevistos</t>
  </si>
  <si>
    <t>Sub Total</t>
  </si>
  <si>
    <t>Trabajos Preliminares</t>
  </si>
  <si>
    <t>Seguro Social y Contra Accidentes</t>
  </si>
  <si>
    <t>Fondo de Pensiones y Jubilaciones</t>
  </si>
  <si>
    <t>Gastos Administrativos</t>
  </si>
  <si>
    <t>Seguros y Fianzas</t>
  </si>
  <si>
    <t>Dirección Técnica y Responsabilidad</t>
  </si>
  <si>
    <r>
      <t>Itbis 18%</t>
    </r>
    <r>
      <rPr>
        <sz val="16"/>
        <rFont val="Arial"/>
        <family val="2"/>
      </rPr>
      <t xml:space="preserve"> (Sobre 10% Gastos Indirectos)</t>
    </r>
  </si>
  <si>
    <t xml:space="preserve"> </t>
  </si>
  <si>
    <t>GERENCIA DE SERVICIOS GENERALES</t>
  </si>
  <si>
    <t>Santo Domingo, Rep. Dominicana.</t>
  </si>
  <si>
    <t>M2</t>
  </si>
  <si>
    <t>PA</t>
  </si>
  <si>
    <t>UD</t>
  </si>
  <si>
    <t>señaletica</t>
  </si>
  <si>
    <t xml:space="preserve"> atc</t>
  </si>
  <si>
    <t>caja</t>
  </si>
  <si>
    <t>frost oficina gerente</t>
  </si>
  <si>
    <t>letreros puertas</t>
  </si>
  <si>
    <t>letrero institucional</t>
  </si>
  <si>
    <t>letrero interno edeeste</t>
  </si>
  <si>
    <t>letrero informacion adhesivo</t>
  </si>
  <si>
    <t>frost hale restriccion</t>
  </si>
  <si>
    <t xml:space="preserve">letrero area espera colgado </t>
  </si>
  <si>
    <t>Proyecto:</t>
  </si>
  <si>
    <t>Sub Total General</t>
  </si>
  <si>
    <t>Instalaciones Eléctricas</t>
  </si>
  <si>
    <t>Divisiones</t>
  </si>
  <si>
    <t>Base</t>
  </si>
  <si>
    <t>Altura</t>
  </si>
  <si>
    <t>UN</t>
  </si>
  <si>
    <t xml:space="preserve">Limpieza final </t>
  </si>
  <si>
    <t>Elaborado por:</t>
  </si>
  <si>
    <t>Arismendy Manzueta</t>
  </si>
  <si>
    <t>Aprobado por:</t>
  </si>
  <si>
    <t>Mary Grace Fanjul</t>
  </si>
  <si>
    <t>Gerente Servicios Generales</t>
  </si>
  <si>
    <t>_______________________________</t>
  </si>
  <si>
    <t>_________________________________</t>
  </si>
  <si>
    <t>Suministro y colocación de plafond mineral 2"x2" incluye suspension blanca</t>
  </si>
  <si>
    <t>Suministro e instalación de salida de AC, 110 volts.
Incluye tubería, registros y cableado (potencial-negro, neutro-blanco y tierra-verde).</t>
  </si>
  <si>
    <t>Suministro e instalación de salida de data en tubería de 3/4, incluye registros, tubería y mensajero.</t>
  </si>
  <si>
    <t>ingeniero de Obras Civiles</t>
  </si>
  <si>
    <t>Grandes Clientes</t>
  </si>
  <si>
    <t xml:space="preserve"> Desmonte de muros en Sheetrock existentes</t>
  </si>
  <si>
    <t xml:space="preserve">Suministro y colocación de pintura interior semigloss. colores corporativos pendientes por indicar. </t>
  </si>
  <si>
    <t>Desmonte de cristal  existente</t>
  </si>
  <si>
    <t>Pintura MGC2</t>
  </si>
  <si>
    <t>techo MGC2</t>
  </si>
  <si>
    <t xml:space="preserve">Techo Independencia </t>
  </si>
  <si>
    <t>Pintura Independencia</t>
  </si>
  <si>
    <t xml:space="preserve">Limpieza final y bote de escombros en ambas localidades </t>
  </si>
  <si>
    <t>Suministro y colocación de lámparas tipo plafond Led Panel 2"x2"</t>
  </si>
  <si>
    <t>Suministro e instalacion  de salida ups 110 volts incluye registros y cableados (potencial-rojo, neutro-azul y tierra verde</t>
  </si>
  <si>
    <t>Readecuación Independencia y MGC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</si>
</sst>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.00_);_(* \(#,##0.00\);_(* \-??_);_(@_)"/>
    <numFmt numFmtId="166" formatCode="_-[$RD$-1C0A]* #,##0.00_ ;_-[$RD$-1C0A]* \-#,##0.00\ ;_-[$RD$-1C0A]* \-??_ ;_-@_ "/>
    <numFmt numFmtId="167" formatCode="[$-1C0A]d&quot; de &quot;mmmm&quot; de &quot;yyyy;@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36"/>
      <name val="Monotype Corsiva"/>
      <family val="4"/>
    </font>
    <font>
      <b/>
      <sz val="11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sz val="20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rgb="FFFFFF00"/>
      <name val="Arial"/>
      <family val="2"/>
    </font>
    <font>
      <b/>
      <sz val="16"/>
      <color rgb="FFFFFF00"/>
      <name val="Arial"/>
      <family val="2"/>
    </font>
    <font>
      <sz val="16"/>
      <color rgb="FFFFFF00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20"/>
      <color theme="1"/>
      <name val="Arial"/>
      <family val="2"/>
    </font>
    <font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5" fontId="17" fillId="0" borderId="0" applyFill="0" applyBorder="0" applyAlignment="0" applyProtection="0"/>
    <xf numFmtId="165" fontId="4" fillId="0" borderId="0" applyFill="0" applyBorder="0" applyAlignment="0" applyProtection="0"/>
    <xf numFmtId="0" fontId="4" fillId="0" borderId="0"/>
    <xf numFmtId="0" fontId="2" fillId="0" borderId="0"/>
    <xf numFmtId="0" fontId="4" fillId="0" borderId="0" applyFill="0" applyBorder="0" applyAlignment="0" applyProtection="0"/>
    <xf numFmtId="165" fontId="3" fillId="0" borderId="0" applyFill="0" applyBorder="0" applyAlignment="0" applyProtection="0"/>
    <xf numFmtId="0" fontId="1" fillId="0" borderId="0"/>
    <xf numFmtId="0" fontId="31" fillId="0" borderId="0"/>
  </cellStyleXfs>
  <cellXfs count="18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5" fillId="0" borderId="0" xfId="0" applyFont="1"/>
    <xf numFmtId="0" fontId="9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8" fillId="3" borderId="0" xfId="0" applyFont="1" applyFill="1" applyBorder="1" applyAlignment="1">
      <alignment horizontal="right" vertical="top"/>
    </xf>
    <xf numFmtId="2" fontId="0" fillId="0" borderId="0" xfId="0" applyNumberFormat="1" applyAlignment="1">
      <alignment horizontal="center"/>
    </xf>
    <xf numFmtId="0" fontId="16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justify" vertical="center"/>
    </xf>
    <xf numFmtId="0" fontId="18" fillId="0" borderId="0" xfId="0" applyFont="1"/>
    <xf numFmtId="0" fontId="15" fillId="0" borderId="0" xfId="0" applyFont="1"/>
    <xf numFmtId="0" fontId="14" fillId="0" borderId="0" xfId="0" applyFont="1"/>
    <xf numFmtId="0" fontId="19" fillId="0" borderId="0" xfId="0" applyFont="1"/>
    <xf numFmtId="0" fontId="10" fillId="0" borderId="0" xfId="0" applyFont="1"/>
    <xf numFmtId="2" fontId="3" fillId="0" borderId="0" xfId="2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left"/>
    </xf>
    <xf numFmtId="2" fontId="8" fillId="3" borderId="0" xfId="2" applyNumberFormat="1" applyFont="1" applyFill="1" applyBorder="1" applyAlignment="1" applyProtection="1">
      <alignment horizontal="center"/>
    </xf>
    <xf numFmtId="165" fontId="8" fillId="3" borderId="0" xfId="2" applyFont="1" applyFill="1" applyBorder="1" applyAlignment="1" applyProtection="1">
      <alignment horizontal="right"/>
    </xf>
    <xf numFmtId="2" fontId="8" fillId="3" borderId="0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2" fontId="22" fillId="0" borderId="0" xfId="2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/>
    <xf numFmtId="165" fontId="15" fillId="4" borderId="1" xfId="2" applyFont="1" applyFill="1" applyBorder="1" applyAlignment="1" applyProtection="1">
      <alignment horizontal="justify" vertical="center"/>
    </xf>
    <xf numFmtId="0" fontId="15" fillId="0" borderId="0" xfId="0" applyFont="1" applyBorder="1"/>
    <xf numFmtId="165" fontId="18" fillId="4" borderId="1" xfId="1" applyFont="1" applyFill="1" applyBorder="1" applyAlignment="1">
      <alignment horizontal="right" vertical="center"/>
    </xf>
    <xf numFmtId="0" fontId="24" fillId="6" borderId="0" xfId="3" applyFont="1" applyFill="1"/>
    <xf numFmtId="2" fontId="10" fillId="6" borderId="0" xfId="2" applyNumberFormat="1" applyFont="1" applyFill="1" applyAlignment="1">
      <alignment horizontal="center"/>
    </xf>
    <xf numFmtId="0" fontId="10" fillId="6" borderId="0" xfId="3" applyFont="1" applyFill="1" applyAlignment="1">
      <alignment horizontal="left"/>
    </xf>
    <xf numFmtId="2" fontId="6" fillId="6" borderId="0" xfId="2" applyNumberFormat="1" applyFont="1" applyFill="1" applyAlignment="1">
      <alignment horizontal="center"/>
    </xf>
    <xf numFmtId="0" fontId="25" fillId="6" borderId="0" xfId="3" applyFont="1" applyFill="1" applyAlignment="1">
      <alignment horizontal="left"/>
    </xf>
    <xf numFmtId="0" fontId="11" fillId="6" borderId="0" xfId="3" applyFont="1" applyFill="1" applyBorder="1" applyAlignment="1">
      <alignment horizontal="center"/>
    </xf>
    <xf numFmtId="0" fontId="20" fillId="6" borderId="0" xfId="3" applyFont="1" applyFill="1"/>
    <xf numFmtId="0" fontId="16" fillId="6" borderId="0" xfId="3" applyFont="1" applyFill="1"/>
    <xf numFmtId="2" fontId="11" fillId="6" borderId="0" xfId="3" applyNumberFormat="1" applyFont="1" applyFill="1" applyBorder="1" applyAlignment="1">
      <alignment horizontal="center"/>
    </xf>
    <xf numFmtId="0" fontId="3" fillId="6" borderId="0" xfId="3" applyFont="1" applyFill="1"/>
    <xf numFmtId="2" fontId="3" fillId="6" borderId="0" xfId="3" applyNumberFormat="1" applyFont="1" applyFill="1" applyAlignment="1">
      <alignment horizontal="center"/>
    </xf>
    <xf numFmtId="0" fontId="3" fillId="6" borderId="0" xfId="3" applyFont="1" applyFill="1" applyBorder="1"/>
    <xf numFmtId="0" fontId="10" fillId="0" borderId="0" xfId="0" applyFont="1" applyBorder="1"/>
    <xf numFmtId="0" fontId="3" fillId="0" borderId="0" xfId="0" applyFont="1"/>
    <xf numFmtId="165" fontId="3" fillId="0" borderId="0" xfId="1" applyFont="1" applyBorder="1" applyAlignment="1">
      <alignment horizontal="right"/>
    </xf>
    <xf numFmtId="165" fontId="3" fillId="0" borderId="0" xfId="1" applyFont="1" applyFill="1" applyBorder="1" applyAlignment="1">
      <alignment horizontal="right"/>
    </xf>
    <xf numFmtId="0" fontId="15" fillId="0" borderId="2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65" fontId="3" fillId="0" borderId="0" xfId="1" applyFont="1" applyAlignment="1">
      <alignment horizontal="right"/>
    </xf>
    <xf numFmtId="0" fontId="6" fillId="0" borderId="0" xfId="0" applyFont="1" applyAlignment="1">
      <alignment horizontal="left"/>
    </xf>
    <xf numFmtId="2" fontId="6" fillId="0" borderId="0" xfId="2" applyNumberFormat="1" applyFont="1" applyFill="1" applyBorder="1" applyAlignment="1" applyProtection="1">
      <alignment horizontal="left"/>
    </xf>
    <xf numFmtId="0" fontId="12" fillId="0" borderId="0" xfId="0" applyFont="1" applyAlignment="1">
      <alignment horizontal="left"/>
    </xf>
    <xf numFmtId="165" fontId="3" fillId="3" borderId="0" xfId="1" applyFont="1" applyFill="1" applyBorder="1" applyAlignment="1">
      <alignment horizontal="right"/>
    </xf>
    <xf numFmtId="2" fontId="15" fillId="4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4" fillId="0" borderId="5" xfId="0" applyFont="1" applyBorder="1"/>
    <xf numFmtId="0" fontId="16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2" fontId="3" fillId="0" borderId="0" xfId="6" applyNumberFormat="1" applyFont="1" applyFill="1" applyBorder="1" applyAlignment="1" applyProtection="1">
      <alignment horizontal="center"/>
    </xf>
    <xf numFmtId="0" fontId="27" fillId="6" borderId="0" xfId="3" applyFont="1" applyFill="1"/>
    <xf numFmtId="0" fontId="5" fillId="6" borderId="0" xfId="3" applyFont="1" applyFill="1" applyBorder="1"/>
    <xf numFmtId="165" fontId="15" fillId="0" borderId="0" xfId="2" applyFont="1" applyFill="1" applyBorder="1" applyAlignment="1" applyProtection="1">
      <alignment horizontal="justify" vertical="center"/>
    </xf>
    <xf numFmtId="43" fontId="10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 wrapText="1"/>
    </xf>
    <xf numFmtId="166" fontId="15" fillId="0" borderId="0" xfId="2" applyNumberFormat="1" applyFont="1" applyFill="1" applyBorder="1" applyAlignment="1" applyProtection="1">
      <alignment horizontal="center"/>
    </xf>
    <xf numFmtId="0" fontId="7" fillId="0" borderId="0" xfId="0" applyFont="1" applyBorder="1"/>
    <xf numFmtId="164" fontId="21" fillId="0" borderId="0" xfId="0" applyNumberFormat="1" applyFont="1" applyBorder="1"/>
    <xf numFmtId="165" fontId="11" fillId="0" borderId="0" xfId="1" applyFont="1" applyFill="1" applyBorder="1" applyAlignment="1">
      <alignment horizontal="center"/>
    </xf>
    <xf numFmtId="0" fontId="16" fillId="0" borderId="0" xfId="0" applyFont="1" applyBorder="1"/>
    <xf numFmtId="0" fontId="3" fillId="0" borderId="0" xfId="0" applyFont="1" applyBorder="1"/>
    <xf numFmtId="0" fontId="20" fillId="0" borderId="0" xfId="0" applyFont="1" applyBorder="1" applyAlignment="1">
      <alignment vertical="top"/>
    </xf>
    <xf numFmtId="0" fontId="29" fillId="7" borderId="2" xfId="0" applyFont="1" applyFill="1" applyBorder="1" applyAlignment="1">
      <alignment horizontal="center"/>
    </xf>
    <xf numFmtId="0" fontId="29" fillId="7" borderId="3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15" fillId="6" borderId="0" xfId="3" applyFont="1" applyFill="1" applyBorder="1" applyAlignment="1">
      <alignment horizontal="left"/>
    </xf>
    <xf numFmtId="0" fontId="9" fillId="6" borderId="4" xfId="3" applyFont="1" applyFill="1" applyBorder="1" applyAlignment="1">
      <alignment horizontal="center"/>
    </xf>
    <xf numFmtId="0" fontId="9" fillId="6" borderId="3" xfId="3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2" fontId="13" fillId="8" borderId="1" xfId="2" applyNumberFormat="1" applyFont="1" applyFill="1" applyBorder="1" applyAlignment="1" applyProtection="1">
      <alignment horizontal="center"/>
    </xf>
    <xf numFmtId="165" fontId="23" fillId="8" borderId="1" xfId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2" fontId="10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1" applyFont="1" applyFill="1" applyBorder="1" applyAlignment="1">
      <alignment vertical="center"/>
    </xf>
    <xf numFmtId="43" fontId="10" fillId="0" borderId="1" xfId="2" applyNumberFormat="1" applyFont="1" applyFill="1" applyBorder="1" applyAlignment="1">
      <alignment horizontal="center" vertical="center"/>
    </xf>
    <xf numFmtId="0" fontId="10" fillId="6" borderId="0" xfId="3" applyFont="1" applyFill="1"/>
    <xf numFmtId="0" fontId="15" fillId="5" borderId="1" xfId="0" applyFont="1" applyFill="1" applyBorder="1" applyAlignment="1">
      <alignment horizontal="justify" vertical="center"/>
    </xf>
    <xf numFmtId="0" fontId="16" fillId="5" borderId="1" xfId="0" applyFont="1" applyFill="1" applyBorder="1"/>
    <xf numFmtId="0" fontId="10" fillId="5" borderId="1" xfId="0" applyFont="1" applyFill="1" applyBorder="1" applyAlignment="1">
      <alignment horizontal="center" vertical="center"/>
    </xf>
    <xf numFmtId="165" fontId="10" fillId="5" borderId="1" xfId="1" applyFont="1" applyFill="1" applyBorder="1" applyAlignment="1">
      <alignment horizontal="right" vertical="center"/>
    </xf>
    <xf numFmtId="165" fontId="15" fillId="5" borderId="1" xfId="6" applyFont="1" applyFill="1" applyBorder="1" applyAlignment="1" applyProtection="1">
      <alignment horizontal="justify" vertical="center"/>
    </xf>
    <xf numFmtId="2" fontId="10" fillId="0" borderId="1" xfId="6" applyNumberFormat="1" applyFont="1" applyFill="1" applyBorder="1" applyAlignment="1">
      <alignment horizontal="center" vertical="center"/>
    </xf>
    <xf numFmtId="165" fontId="10" fillId="0" borderId="1" xfId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justify" vertical="center" wrapText="1"/>
    </xf>
    <xf numFmtId="165" fontId="15" fillId="0" borderId="1" xfId="6" applyFont="1" applyFill="1" applyBorder="1" applyAlignment="1" applyProtection="1">
      <alignment horizontal="justify" vertical="center"/>
    </xf>
    <xf numFmtId="0" fontId="16" fillId="5" borderId="1" xfId="0" applyFont="1" applyFill="1" applyBorder="1" applyAlignment="1">
      <alignment horizontal="justify" vertical="center" wrapText="1"/>
    </xf>
    <xf numFmtId="2" fontId="10" fillId="5" borderId="1" xfId="2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center" vertical="center"/>
    </xf>
    <xf numFmtId="165" fontId="15" fillId="6" borderId="1" xfId="6" applyFont="1" applyFill="1" applyBorder="1" applyAlignment="1" applyProtection="1">
      <alignment horizontal="justify" vertical="center"/>
    </xf>
    <xf numFmtId="0" fontId="14" fillId="0" borderId="1" xfId="0" applyFont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0" fillId="6" borderId="0" xfId="0" applyFont="1" applyFill="1" applyBorder="1"/>
    <xf numFmtId="0" fontId="0" fillId="6" borderId="0" xfId="0" applyFill="1"/>
    <xf numFmtId="0" fontId="10" fillId="6" borderId="0" xfId="0" applyFont="1" applyFill="1"/>
    <xf numFmtId="0" fontId="34" fillId="10" borderId="2" xfId="0" applyFont="1" applyFill="1" applyBorder="1"/>
    <xf numFmtId="0" fontId="34" fillId="10" borderId="3" xfId="0" applyFont="1" applyFill="1" applyBorder="1" applyAlignment="1">
      <alignment horizontal="center" vertical="center"/>
    </xf>
    <xf numFmtId="0" fontId="34" fillId="10" borderId="3" xfId="0" applyFont="1" applyFill="1" applyBorder="1" applyAlignment="1">
      <alignment horizontal="center"/>
    </xf>
    <xf numFmtId="2" fontId="34" fillId="10" borderId="1" xfId="0" applyNumberFormat="1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justify" vertical="center" wrapText="1"/>
    </xf>
    <xf numFmtId="2" fontId="35" fillId="10" borderId="1" xfId="2" applyNumberFormat="1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165" fontId="35" fillId="10" borderId="1" xfId="1" applyFont="1" applyFill="1" applyBorder="1" applyAlignment="1">
      <alignment horizontal="right" vertical="center"/>
    </xf>
    <xf numFmtId="0" fontId="35" fillId="10" borderId="0" xfId="3" applyFont="1" applyFill="1"/>
    <xf numFmtId="2" fontId="34" fillId="6" borderId="0" xfId="0" applyNumberFormat="1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justify" vertical="center" wrapText="1"/>
    </xf>
    <xf numFmtId="2" fontId="35" fillId="6" borderId="0" xfId="2" applyNumberFormat="1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165" fontId="35" fillId="6" borderId="0" xfId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2" fontId="15" fillId="9" borderId="1" xfId="0" applyNumberFormat="1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justify" vertical="center"/>
    </xf>
    <xf numFmtId="165" fontId="10" fillId="6" borderId="1" xfId="1" applyFont="1" applyFill="1" applyBorder="1" applyAlignment="1">
      <alignment vertical="center"/>
    </xf>
    <xf numFmtId="0" fontId="36" fillId="0" borderId="0" xfId="0" applyFont="1"/>
    <xf numFmtId="2" fontId="3" fillId="0" borderId="0" xfId="6" applyNumberFormat="1" applyFill="1" applyBorder="1" applyAlignment="1" applyProtection="1">
      <alignment horizontal="center"/>
    </xf>
    <xf numFmtId="0" fontId="37" fillId="0" borderId="0" xfId="0" applyFont="1"/>
    <xf numFmtId="2" fontId="37" fillId="0" borderId="0" xfId="6" applyNumberFormat="1" applyFont="1" applyFill="1" applyBorder="1" applyAlignment="1" applyProtection="1">
      <alignment horizontal="center"/>
    </xf>
    <xf numFmtId="0" fontId="37" fillId="0" borderId="0" xfId="0" applyFont="1" applyAlignment="1">
      <alignment horizontal="center"/>
    </xf>
    <xf numFmtId="2" fontId="6" fillId="0" borderId="0" xfId="6" applyNumberFormat="1" applyFont="1" applyFill="1" applyBorder="1" applyAlignment="1" applyProtection="1">
      <alignment horizontal="left"/>
    </xf>
    <xf numFmtId="165" fontId="10" fillId="6" borderId="1" xfId="1" applyFont="1" applyFill="1" applyBorder="1" applyAlignment="1">
      <alignment horizontal="right" vertical="center"/>
    </xf>
    <xf numFmtId="0" fontId="13" fillId="8" borderId="1" xfId="0" applyFont="1" applyFill="1" applyBorder="1" applyAlignment="1">
      <alignment horizontal="center" vertical="center"/>
    </xf>
    <xf numFmtId="0" fontId="3" fillId="6" borderId="0" xfId="3" applyFont="1" applyFill="1" applyAlignment="1">
      <alignment vertical="center"/>
    </xf>
    <xf numFmtId="0" fontId="3" fillId="6" borderId="0" xfId="3" applyFont="1" applyFill="1" applyBorder="1" applyAlignment="1">
      <alignment vertical="center"/>
    </xf>
    <xf numFmtId="0" fontId="11" fillId="6" borderId="0" xfId="3" applyFont="1" applyFill="1" applyBorder="1" applyAlignment="1">
      <alignment vertical="center"/>
    </xf>
    <xf numFmtId="165" fontId="10" fillId="5" borderId="1" xfId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165" fontId="35" fillId="10" borderId="1" xfId="1" applyFont="1" applyFill="1" applyBorder="1" applyAlignment="1">
      <alignment vertical="center"/>
    </xf>
    <xf numFmtId="165" fontId="35" fillId="6" borderId="0" xfId="1" applyFont="1" applyFill="1" applyBorder="1" applyAlignment="1">
      <alignment vertical="center"/>
    </xf>
    <xf numFmtId="0" fontId="9" fillId="6" borderId="8" xfId="0" applyFont="1" applyFill="1" applyBorder="1" applyAlignment="1">
      <alignment vertical="center" wrapText="1"/>
    </xf>
    <xf numFmtId="166" fontId="34" fillId="10" borderId="4" xfId="1" applyNumberFormat="1" applyFont="1" applyFill="1" applyBorder="1" applyAlignment="1" applyProtection="1">
      <alignment vertical="center"/>
    </xf>
    <xf numFmtId="166" fontId="14" fillId="0" borderId="6" xfId="1" applyNumberFormat="1" applyFont="1" applyFill="1" applyBorder="1" applyAlignment="1" applyProtection="1">
      <alignment vertical="center"/>
    </xf>
    <xf numFmtId="166" fontId="15" fillId="0" borderId="4" xfId="1" applyNumberFormat="1" applyFont="1" applyFill="1" applyBorder="1" applyAlignment="1" applyProtection="1">
      <alignment vertical="center"/>
    </xf>
    <xf numFmtId="166" fontId="10" fillId="0" borderId="9" xfId="1" applyNumberFormat="1" applyFont="1" applyFill="1" applyBorder="1" applyAlignment="1" applyProtection="1">
      <alignment vertical="center"/>
    </xf>
    <xf numFmtId="166" fontId="15" fillId="0" borderId="0" xfId="1" applyNumberFormat="1" applyFont="1" applyFill="1" applyBorder="1" applyAlignment="1" applyProtection="1">
      <alignment vertical="center"/>
    </xf>
    <xf numFmtId="166" fontId="29" fillId="7" borderId="4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0" fillId="8" borderId="0" xfId="3" applyFont="1" applyFill="1"/>
    <xf numFmtId="4" fontId="16" fillId="6" borderId="1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5" fontId="34" fillId="7" borderId="2" xfId="6" applyFont="1" applyFill="1" applyBorder="1" applyAlignment="1">
      <alignment horizontal="center"/>
    </xf>
    <xf numFmtId="165" fontId="34" fillId="7" borderId="3" xfId="6" applyFont="1" applyFill="1" applyBorder="1" applyAlignment="1">
      <alignment horizontal="center"/>
    </xf>
    <xf numFmtId="165" fontId="34" fillId="7" borderId="4" xfId="6" applyFont="1" applyFill="1" applyBorder="1" applyAlignment="1">
      <alignment horizontal="center"/>
    </xf>
    <xf numFmtId="166" fontId="15" fillId="0" borderId="0" xfId="1" applyNumberFormat="1" applyFont="1" applyFill="1" applyBorder="1" applyAlignment="1" applyProtection="1">
      <alignment horizontal="center"/>
    </xf>
    <xf numFmtId="167" fontId="28" fillId="7" borderId="2" xfId="3" applyNumberFormat="1" applyFont="1" applyFill="1" applyBorder="1" applyAlignment="1">
      <alignment horizontal="center"/>
    </xf>
    <xf numFmtId="167" fontId="28" fillId="7" borderId="4" xfId="3" applyNumberFormat="1" applyFont="1" applyFill="1" applyBorder="1" applyAlignment="1">
      <alignment horizontal="center"/>
    </xf>
    <xf numFmtId="0" fontId="15" fillId="6" borderId="0" xfId="3" applyFont="1" applyFill="1" applyBorder="1" applyAlignment="1">
      <alignment horizontal="left"/>
    </xf>
    <xf numFmtId="0" fontId="9" fillId="6" borderId="2" xfId="3" applyFont="1" applyFill="1" applyBorder="1" applyAlignment="1">
      <alignment horizontal="center"/>
    </xf>
    <xf numFmtId="0" fontId="9" fillId="6" borderId="4" xfId="3" applyFont="1" applyFill="1" applyBorder="1" applyAlignment="1">
      <alignment horizontal="center"/>
    </xf>
    <xf numFmtId="165" fontId="33" fillId="7" borderId="2" xfId="6" applyFont="1" applyFill="1" applyBorder="1" applyAlignment="1">
      <alignment horizontal="center"/>
    </xf>
    <xf numFmtId="165" fontId="33" fillId="7" borderId="3" xfId="6" applyFont="1" applyFill="1" applyBorder="1" applyAlignment="1">
      <alignment horizontal="center"/>
    </xf>
    <xf numFmtId="165" fontId="33" fillId="7" borderId="4" xfId="6" applyFont="1" applyFill="1" applyBorder="1" applyAlignment="1">
      <alignment horizontal="center"/>
    </xf>
    <xf numFmtId="3" fontId="34" fillId="6" borderId="0" xfId="0" applyNumberFormat="1" applyFont="1" applyFill="1" applyBorder="1" applyAlignment="1">
      <alignment horizontal="right" vertical="center" wrapText="1"/>
    </xf>
    <xf numFmtId="165" fontId="34" fillId="10" borderId="1" xfId="6" applyFont="1" applyFill="1" applyBorder="1" applyAlignment="1" applyProtection="1">
      <alignment horizontal="justify" vertical="center"/>
    </xf>
  </cellXfs>
  <cellStyles count="9">
    <cellStyle name="Millares" xfId="1" builtinId="3"/>
    <cellStyle name="Millares 2" xfId="5" xr:uid="{00000000-0005-0000-0000-000001000000}"/>
    <cellStyle name="Millares_Cotz(1)(1).opc.1" xfId="2" xr:uid="{00000000-0005-0000-0000-000002000000}"/>
    <cellStyle name="Millares_Cotz(1)(1).opc.1 2" xfId="6" xr:uid="{00000000-0005-0000-0000-000003000000}"/>
    <cellStyle name="Normal" xfId="0" builtinId="0"/>
    <cellStyle name="Normal 2" xfId="3" xr:uid="{00000000-0005-0000-0000-000005000000}"/>
    <cellStyle name="Normal 2 3" xfId="8" xr:uid="{00000000-0005-0000-0000-000006000000}"/>
    <cellStyle name="Normal 3" xfId="4" xr:uid="{00000000-0005-0000-0000-000007000000}"/>
    <cellStyle name="Normal 8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370180</xdr:colOff>
      <xdr:row>1</xdr:row>
      <xdr:rowOff>134542</xdr:rowOff>
    </xdr:from>
    <xdr:to>
      <xdr:col>1</xdr:col>
      <xdr:colOff>3030682</xdr:colOff>
      <xdr:row>6</xdr:row>
      <xdr:rowOff>159843</xdr:rowOff>
    </xdr:to>
    <xdr:pic>
      <xdr:nvPicPr>
        <xdr:cNvPr id="4" name="Imagen 2" descr="Logo EDE Est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180" y="446269"/>
          <a:ext cx="3734229" cy="1289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5"/>
  <sheetViews>
    <sheetView tabSelected="1" view="pageBreakPreview" topLeftCell="A25" zoomScale="70" zoomScaleNormal="50" zoomScaleSheetLayoutView="70" workbookViewId="0">
      <selection activeCell="G44" sqref="G44"/>
    </sheetView>
  </sheetViews>
  <sheetFormatPr baseColWidth="10" defaultColWidth="11.42578125" defaultRowHeight="12.75" x14ac:dyDescent="0.2"/>
  <cols>
    <col min="1" max="1" width="16.140625" customWidth="1"/>
    <col min="2" max="2" width="90.42578125" customWidth="1"/>
    <col min="3" max="3" width="17" style="8" customWidth="1"/>
    <col min="4" max="4" width="10.42578125" customWidth="1"/>
    <col min="5" max="5" width="28" style="159" customWidth="1"/>
    <col min="6" max="6" width="26.28515625" style="55" customWidth="1"/>
    <col min="7" max="7" width="29.85546875" customWidth="1"/>
    <col min="8" max="8" width="23.7109375" bestFit="1" customWidth="1"/>
    <col min="9" max="9" width="7.28515625" customWidth="1"/>
    <col min="10" max="10" width="46.28515625" customWidth="1"/>
    <col min="11" max="11" width="13.28515625" customWidth="1"/>
    <col min="12" max="12" width="12.5703125" customWidth="1"/>
    <col min="13" max="13" width="20.85546875" customWidth="1"/>
    <col min="14" max="14" width="21.28515625" customWidth="1"/>
    <col min="15" max="15" width="11.42578125" customWidth="1"/>
    <col min="16" max="16" width="13.42578125" customWidth="1"/>
    <col min="17" max="17" width="12.5703125" customWidth="1"/>
  </cols>
  <sheetData>
    <row r="1" spans="1:8" s="45" customFormat="1" x14ac:dyDescent="0.2">
      <c r="C1" s="46"/>
      <c r="E1" s="145"/>
      <c r="F1" s="47"/>
      <c r="G1" s="47"/>
      <c r="H1" s="47"/>
    </row>
    <row r="2" spans="1:8" s="45" customFormat="1" ht="20.25" x14ac:dyDescent="0.3">
      <c r="B2" s="36" t="s">
        <v>19</v>
      </c>
      <c r="C2" s="46"/>
      <c r="E2" s="145"/>
      <c r="F2" s="47"/>
      <c r="G2" s="47"/>
      <c r="H2" s="47"/>
    </row>
    <row r="3" spans="1:8" s="45" customFormat="1" ht="20.25" x14ac:dyDescent="0.3">
      <c r="C3" s="37"/>
      <c r="D3" s="47"/>
      <c r="E3" s="146"/>
      <c r="F3" s="47"/>
      <c r="G3" s="68"/>
      <c r="H3" s="47"/>
    </row>
    <row r="4" spans="1:8" s="45" customFormat="1" ht="20.25" x14ac:dyDescent="0.3">
      <c r="C4" s="37"/>
      <c r="D4" s="38"/>
      <c r="E4" s="145"/>
      <c r="F4" s="47"/>
      <c r="G4" s="68"/>
      <c r="H4" s="47"/>
    </row>
    <row r="5" spans="1:8" s="45" customFormat="1" ht="20.25" x14ac:dyDescent="0.3">
      <c r="C5" s="37"/>
      <c r="D5" s="38"/>
      <c r="E5" s="145"/>
      <c r="F5" s="47"/>
      <c r="G5" s="68"/>
      <c r="H5" s="47"/>
    </row>
    <row r="6" spans="1:8" s="45" customFormat="1" ht="18" x14ac:dyDescent="0.25">
      <c r="C6" s="39"/>
      <c r="D6" s="40"/>
      <c r="E6" s="145"/>
      <c r="F6" s="47"/>
      <c r="G6" s="68"/>
      <c r="H6" s="47"/>
    </row>
    <row r="7" spans="1:8" s="45" customFormat="1" ht="15.75" x14ac:dyDescent="0.25">
      <c r="A7" s="41"/>
      <c r="B7" s="41"/>
      <c r="C7" s="41"/>
      <c r="D7" s="41"/>
      <c r="E7" s="147"/>
      <c r="F7" s="41"/>
      <c r="G7" s="41"/>
      <c r="H7" s="47"/>
    </row>
    <row r="8" spans="1:8" s="45" customFormat="1" ht="16.5" thickBot="1" x14ac:dyDescent="0.3">
      <c r="A8" s="41"/>
      <c r="B8" s="41"/>
      <c r="C8" s="41"/>
      <c r="D8" s="41"/>
      <c r="E8" s="147"/>
      <c r="F8" s="41"/>
      <c r="G8" s="41"/>
    </row>
    <row r="9" spans="1:8" s="45" customFormat="1" ht="24" thickBot="1" x14ac:dyDescent="0.4">
      <c r="A9" s="42"/>
      <c r="B9" s="67" t="s">
        <v>20</v>
      </c>
      <c r="C9" s="44"/>
      <c r="D9" s="41"/>
      <c r="E9" s="147"/>
      <c r="F9" s="173">
        <v>44434</v>
      </c>
      <c r="G9" s="174"/>
    </row>
    <row r="10" spans="1:8" s="45" customFormat="1" ht="21" thickBot="1" x14ac:dyDescent="0.35">
      <c r="A10" s="43" t="s">
        <v>35</v>
      </c>
      <c r="B10" s="175" t="s">
        <v>65</v>
      </c>
      <c r="C10" s="175"/>
      <c r="D10" s="41"/>
      <c r="E10" s="147"/>
      <c r="F10" s="176" t="s">
        <v>21</v>
      </c>
      <c r="G10" s="177"/>
    </row>
    <row r="11" spans="1:8" s="45" customFormat="1" ht="12.75" customHeight="1" thickBot="1" x14ac:dyDescent="0.35">
      <c r="A11" s="43"/>
      <c r="B11" s="84"/>
      <c r="C11" s="84"/>
      <c r="D11" s="41"/>
      <c r="E11" s="147"/>
      <c r="F11" s="86"/>
      <c r="G11" s="85"/>
    </row>
    <row r="12" spans="1:8" s="45" customFormat="1" ht="22.5" customHeight="1" thickBot="1" x14ac:dyDescent="0.4">
      <c r="A12" s="178" t="s">
        <v>54</v>
      </c>
      <c r="B12" s="179"/>
      <c r="C12" s="179"/>
      <c r="D12" s="179"/>
      <c r="E12" s="179"/>
      <c r="F12" s="179"/>
      <c r="G12" s="180"/>
    </row>
    <row r="13" spans="1:8" s="45" customFormat="1" ht="21" thickBot="1" x14ac:dyDescent="0.35">
      <c r="A13" s="169" t="str">
        <f>B10</f>
        <v>Readecuación Independencia y MGC 2</v>
      </c>
      <c r="B13" s="170"/>
      <c r="C13" s="170"/>
      <c r="D13" s="170"/>
      <c r="E13" s="170"/>
      <c r="F13" s="170"/>
      <c r="G13" s="171"/>
    </row>
    <row r="14" spans="1:8" s="45" customFormat="1" ht="15" x14ac:dyDescent="0.25">
      <c r="A14" s="87" t="s">
        <v>6</v>
      </c>
      <c r="B14" s="87" t="s">
        <v>0</v>
      </c>
      <c r="C14" s="88" t="s">
        <v>1</v>
      </c>
      <c r="D14" s="87" t="s">
        <v>2</v>
      </c>
      <c r="E14" s="144" t="s">
        <v>3</v>
      </c>
      <c r="F14" s="89" t="s">
        <v>4</v>
      </c>
      <c r="G14" s="87" t="s">
        <v>5</v>
      </c>
    </row>
    <row r="15" spans="1:8" s="45" customFormat="1" ht="20.25" x14ac:dyDescent="0.2">
      <c r="A15" s="60">
        <v>1</v>
      </c>
      <c r="B15" s="12" t="s">
        <v>12</v>
      </c>
      <c r="C15" s="23"/>
      <c r="D15" s="10"/>
      <c r="E15" s="11"/>
      <c r="F15" s="35"/>
      <c r="G15" s="33">
        <f>SUM(F16:F16)</f>
        <v>0</v>
      </c>
    </row>
    <row r="16" spans="1:8" s="96" customFormat="1" ht="20.25" x14ac:dyDescent="0.3">
      <c r="A16" s="90">
        <v>1.01</v>
      </c>
      <c r="B16" s="91" t="s">
        <v>57</v>
      </c>
      <c r="C16" s="92">
        <v>1</v>
      </c>
      <c r="D16" s="93" t="s">
        <v>23</v>
      </c>
      <c r="E16" s="94"/>
      <c r="F16" s="94">
        <f t="shared" ref="F16" si="0">+C16*E16</f>
        <v>0</v>
      </c>
      <c r="G16" s="95"/>
    </row>
    <row r="17" spans="1:16" s="96" customFormat="1" ht="20.25" x14ac:dyDescent="0.3">
      <c r="A17" s="133">
        <v>2</v>
      </c>
      <c r="B17" s="97" t="s">
        <v>38</v>
      </c>
      <c r="C17" s="98"/>
      <c r="D17" s="99"/>
      <c r="E17" s="148"/>
      <c r="F17" s="100"/>
      <c r="G17" s="101">
        <f>SUM(F18:F18)</f>
        <v>0</v>
      </c>
    </row>
    <row r="18" spans="1:16" s="43" customFormat="1" ht="20.25" x14ac:dyDescent="0.3">
      <c r="A18" s="134">
        <f>0.01+A17</f>
        <v>2.0099999999999998</v>
      </c>
      <c r="B18" s="135" t="s">
        <v>55</v>
      </c>
      <c r="C18" s="112">
        <v>8.1</v>
      </c>
      <c r="D18" s="109" t="s">
        <v>22</v>
      </c>
      <c r="E18" s="136"/>
      <c r="F18" s="103">
        <f>C18*E18</f>
        <v>0</v>
      </c>
      <c r="G18" s="110"/>
    </row>
    <row r="19" spans="1:16" s="96" customFormat="1" ht="20.25" x14ac:dyDescent="0.3">
      <c r="A19" s="60">
        <v>3</v>
      </c>
      <c r="B19" s="97" t="s">
        <v>60</v>
      </c>
      <c r="C19" s="98"/>
      <c r="D19" s="99"/>
      <c r="E19" s="148"/>
      <c r="F19" s="100"/>
      <c r="G19" s="101">
        <f>SUM(F20:F20)</f>
        <v>0</v>
      </c>
    </row>
    <row r="20" spans="1:16" s="96" customFormat="1" ht="40.5" x14ac:dyDescent="0.3">
      <c r="A20" s="90">
        <f>0.01+A19</f>
        <v>3.01</v>
      </c>
      <c r="B20" s="91" t="s">
        <v>50</v>
      </c>
      <c r="C20" s="102">
        <v>75</v>
      </c>
      <c r="D20" s="93" t="s">
        <v>22</v>
      </c>
      <c r="E20" s="149"/>
      <c r="F20" s="103">
        <f>C20*E20</f>
        <v>0</v>
      </c>
      <c r="G20" s="104"/>
    </row>
    <row r="21" spans="1:16" s="97" customFormat="1" ht="20.25" x14ac:dyDescent="0.3">
      <c r="A21" s="60">
        <v>4</v>
      </c>
      <c r="B21" s="97" t="s">
        <v>59</v>
      </c>
      <c r="G21" s="101">
        <f>SUM(F22:F22)</f>
        <v>0</v>
      </c>
      <c r="H21" s="165"/>
      <c r="I21" s="96"/>
      <c r="J21" s="96"/>
      <c r="K21" s="96"/>
      <c r="L21" s="96"/>
      <c r="M21" s="96"/>
      <c r="N21" s="96"/>
      <c r="O21" s="96"/>
      <c r="P21" s="96"/>
    </row>
    <row r="22" spans="1:16" s="96" customFormat="1" ht="40.5" x14ac:dyDescent="0.3">
      <c r="A22" s="134">
        <f>0.01+A21</f>
        <v>4.01</v>
      </c>
      <c r="B22" s="91" t="s">
        <v>50</v>
      </c>
      <c r="C22" s="109">
        <v>10</v>
      </c>
      <c r="D22" s="109" t="s">
        <v>24</v>
      </c>
      <c r="E22" s="149"/>
      <c r="F22" s="143">
        <f>C22*E22</f>
        <v>0</v>
      </c>
      <c r="G22" s="110"/>
    </row>
    <row r="23" spans="1:16" s="96" customFormat="1" ht="20.25" x14ac:dyDescent="0.3">
      <c r="A23" s="133">
        <v>5</v>
      </c>
      <c r="B23" s="97" t="s">
        <v>37</v>
      </c>
      <c r="C23" s="98"/>
      <c r="D23" s="99"/>
      <c r="E23" s="148"/>
      <c r="F23" s="100"/>
      <c r="G23" s="101">
        <f>SUM(F24:F27)</f>
        <v>0</v>
      </c>
    </row>
    <row r="24" spans="1:16" s="96" customFormat="1" ht="40.5" x14ac:dyDescent="0.3">
      <c r="A24" s="134">
        <f>0.01+A23</f>
        <v>5.01</v>
      </c>
      <c r="B24" s="91" t="s">
        <v>52</v>
      </c>
      <c r="C24" s="112">
        <v>7</v>
      </c>
      <c r="D24" s="109" t="s">
        <v>24</v>
      </c>
      <c r="E24" s="136"/>
      <c r="F24" s="103">
        <f t="shared" ref="F24:F26" si="1">+C24*E24</f>
        <v>0</v>
      </c>
      <c r="G24" s="110"/>
    </row>
    <row r="25" spans="1:16" s="96" customFormat="1" ht="60.75" x14ac:dyDescent="0.3">
      <c r="A25" s="134">
        <f t="shared" ref="A25:A27" si="2">0.01+A24</f>
        <v>5.0199999999999996</v>
      </c>
      <c r="B25" s="111" t="s">
        <v>51</v>
      </c>
      <c r="C25" s="112">
        <v>7</v>
      </c>
      <c r="D25" s="109" t="s">
        <v>24</v>
      </c>
      <c r="E25" s="136"/>
      <c r="F25" s="103">
        <f t="shared" si="1"/>
        <v>0</v>
      </c>
      <c r="G25" s="110"/>
    </row>
    <row r="26" spans="1:16" s="96" customFormat="1" ht="60.75" customHeight="1" x14ac:dyDescent="0.3">
      <c r="A26" s="134">
        <f t="shared" si="2"/>
        <v>5.0299999999999994</v>
      </c>
      <c r="B26" s="111" t="s">
        <v>64</v>
      </c>
      <c r="C26" s="109">
        <v>7</v>
      </c>
      <c r="D26" s="109" t="s">
        <v>24</v>
      </c>
      <c r="E26" s="136"/>
      <c r="F26" s="103">
        <f t="shared" si="1"/>
        <v>0</v>
      </c>
      <c r="G26" s="110"/>
    </row>
    <row r="27" spans="1:16" s="96" customFormat="1" ht="40.5" x14ac:dyDescent="0.3">
      <c r="A27" s="134">
        <f t="shared" si="2"/>
        <v>5.0399999999999991</v>
      </c>
      <c r="B27" s="91" t="s">
        <v>63</v>
      </c>
      <c r="C27" s="102">
        <v>14</v>
      </c>
      <c r="D27" s="93" t="s">
        <v>24</v>
      </c>
      <c r="E27" s="149"/>
      <c r="F27" s="103">
        <f>+C27*E27</f>
        <v>0</v>
      </c>
      <c r="G27" s="105"/>
    </row>
    <row r="28" spans="1:16" s="96" customFormat="1" ht="20.25" x14ac:dyDescent="0.3">
      <c r="A28" s="60">
        <v>6</v>
      </c>
      <c r="B28" s="106" t="s">
        <v>58</v>
      </c>
      <c r="C28" s="107"/>
      <c r="D28" s="99"/>
      <c r="E28" s="148"/>
      <c r="F28" s="100"/>
      <c r="G28" s="101">
        <f>SUM(F29)</f>
        <v>0</v>
      </c>
    </row>
    <row r="29" spans="1:16" s="96" customFormat="1" ht="40.5" x14ac:dyDescent="0.3">
      <c r="A29" s="90">
        <f>0.01+A28</f>
        <v>6.01</v>
      </c>
      <c r="B29" s="111" t="s">
        <v>56</v>
      </c>
      <c r="C29" s="102">
        <v>149.5</v>
      </c>
      <c r="D29" s="102" t="s">
        <v>22</v>
      </c>
      <c r="E29" s="94"/>
      <c r="F29" s="103">
        <f>+C29*E29</f>
        <v>0</v>
      </c>
      <c r="G29" s="166"/>
    </row>
    <row r="30" spans="1:16" s="96" customFormat="1" ht="20.25" x14ac:dyDescent="0.3">
      <c r="A30" s="60">
        <v>7</v>
      </c>
      <c r="B30" s="106" t="s">
        <v>61</v>
      </c>
      <c r="C30" s="107"/>
      <c r="D30" s="99"/>
      <c r="E30" s="148"/>
      <c r="F30" s="100"/>
      <c r="G30" s="101">
        <f>SUM(F31)</f>
        <v>0</v>
      </c>
    </row>
    <row r="31" spans="1:16" s="96" customFormat="1" ht="40.5" x14ac:dyDescent="0.3">
      <c r="A31" s="90">
        <f>0.01+A30</f>
        <v>7.01</v>
      </c>
      <c r="B31" s="111" t="s">
        <v>56</v>
      </c>
      <c r="C31" s="102">
        <v>144.69999999999999</v>
      </c>
      <c r="D31" s="102" t="s">
        <v>22</v>
      </c>
      <c r="E31" s="94"/>
      <c r="F31" s="103">
        <f>+C31*E31</f>
        <v>0</v>
      </c>
      <c r="G31" s="108"/>
    </row>
    <row r="32" spans="1:16" s="96" customFormat="1" ht="20.25" x14ac:dyDescent="0.3">
      <c r="A32" s="60">
        <v>8</v>
      </c>
      <c r="B32" s="106" t="s">
        <v>42</v>
      </c>
      <c r="C32" s="107"/>
      <c r="D32" s="99"/>
      <c r="E32" s="148"/>
      <c r="F32" s="100"/>
      <c r="G32" s="101">
        <f>SUM(F33)</f>
        <v>0</v>
      </c>
      <c r="H32" s="126"/>
      <c r="I32" s="126"/>
      <c r="J32" s="126"/>
    </row>
    <row r="33" spans="1:16" s="96" customFormat="1" ht="20.25" x14ac:dyDescent="0.3">
      <c r="A33" s="90">
        <f>0.01+A32</f>
        <v>8.01</v>
      </c>
      <c r="B33" s="111" t="s">
        <v>62</v>
      </c>
      <c r="C33" s="102">
        <v>1</v>
      </c>
      <c r="D33" s="102" t="s">
        <v>23</v>
      </c>
      <c r="E33" s="94"/>
      <c r="F33" s="103">
        <f>+C33*E33</f>
        <v>0</v>
      </c>
      <c r="G33" s="108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s="126" customFormat="1" ht="19.5" customHeight="1" x14ac:dyDescent="0.3">
      <c r="A34" s="121"/>
      <c r="B34" s="122" t="s">
        <v>11</v>
      </c>
      <c r="C34" s="123"/>
      <c r="D34" s="124"/>
      <c r="E34" s="150"/>
      <c r="F34" s="125"/>
      <c r="G34" s="182">
        <f>SUM(G15:G33)</f>
        <v>0</v>
      </c>
      <c r="H34" s="48"/>
      <c r="I34"/>
      <c r="J34"/>
    </row>
    <row r="35" spans="1:16" s="126" customFormat="1" ht="18" customHeight="1" thickBot="1" x14ac:dyDescent="0.35">
      <c r="A35" s="127"/>
      <c r="B35" s="128"/>
      <c r="C35" s="129"/>
      <c r="D35" s="130"/>
      <c r="E35" s="151"/>
      <c r="F35" s="131"/>
      <c r="G35" s="181"/>
      <c r="H35" s="115"/>
      <c r="I35" s="116"/>
      <c r="J35" s="116"/>
      <c r="K35"/>
      <c r="L35"/>
      <c r="M35"/>
      <c r="N35"/>
      <c r="O35"/>
      <c r="P35" s="17"/>
    </row>
    <row r="36" spans="1:16" s="117" customFormat="1" ht="23.25" hidden="1" customHeight="1" thickBot="1" x14ac:dyDescent="0.35">
      <c r="A36" s="113"/>
      <c r="B36" s="114"/>
      <c r="C36" s="114"/>
      <c r="D36" s="114"/>
      <c r="E36" s="152"/>
      <c r="F36" s="113"/>
      <c r="G36" s="113"/>
      <c r="H36" s="5"/>
      <c r="I36"/>
      <c r="J36"/>
      <c r="K36"/>
      <c r="L36"/>
      <c r="M36"/>
      <c r="N36"/>
      <c r="O36"/>
      <c r="P36"/>
    </row>
    <row r="37" spans="1:16" ht="21" thickBot="1" x14ac:dyDescent="0.35">
      <c r="A37" s="34"/>
      <c r="B37" s="118" t="s">
        <v>11</v>
      </c>
      <c r="C37" s="119">
        <v>1</v>
      </c>
      <c r="D37" s="120" t="s">
        <v>41</v>
      </c>
      <c r="E37" s="153">
        <f>G34</f>
        <v>0</v>
      </c>
      <c r="F37" s="51"/>
      <c r="H37" s="26"/>
    </row>
    <row r="38" spans="1:16" ht="20.25" x14ac:dyDescent="0.3">
      <c r="A38" s="34"/>
      <c r="B38" s="62" t="s">
        <v>9</v>
      </c>
      <c r="C38" s="31">
        <v>2</v>
      </c>
      <c r="D38" s="28" t="s">
        <v>8</v>
      </c>
      <c r="E38" s="154">
        <f>E37*2%</f>
        <v>0</v>
      </c>
      <c r="F38" s="51"/>
      <c r="G38" s="48"/>
      <c r="H38" s="26"/>
      <c r="J38" s="9"/>
    </row>
    <row r="39" spans="1:16" ht="20.25" x14ac:dyDescent="0.3">
      <c r="A39" s="34"/>
      <c r="B39" s="62" t="s">
        <v>13</v>
      </c>
      <c r="C39" s="31">
        <v>4</v>
      </c>
      <c r="D39" s="28" t="s">
        <v>8</v>
      </c>
      <c r="E39" s="154">
        <f>E37*4%</f>
        <v>0</v>
      </c>
      <c r="F39" s="51"/>
      <c r="G39" s="48"/>
      <c r="H39" s="26"/>
      <c r="I39" s="9"/>
      <c r="J39" s="49"/>
    </row>
    <row r="40" spans="1:16" ht="20.25" x14ac:dyDescent="0.3">
      <c r="A40" s="34"/>
      <c r="B40" s="62" t="s">
        <v>14</v>
      </c>
      <c r="C40" s="31">
        <v>1</v>
      </c>
      <c r="D40" s="28" t="s">
        <v>8</v>
      </c>
      <c r="E40" s="154">
        <f>E37*1%</f>
        <v>0</v>
      </c>
      <c r="F40" s="51"/>
      <c r="G40" s="48"/>
      <c r="H40" s="26"/>
      <c r="I40" s="49"/>
      <c r="K40" s="9"/>
      <c r="L40" s="9"/>
      <c r="M40" s="9"/>
      <c r="N40" s="9"/>
      <c r="O40" s="9"/>
    </row>
    <row r="41" spans="1:16" ht="20.25" x14ac:dyDescent="0.3">
      <c r="A41" s="34"/>
      <c r="B41" s="62" t="s">
        <v>15</v>
      </c>
      <c r="C41" s="31">
        <v>3</v>
      </c>
      <c r="D41" s="28" t="s">
        <v>8</v>
      </c>
      <c r="E41" s="154">
        <f>E37*3%</f>
        <v>0</v>
      </c>
      <c r="F41" s="51"/>
      <c r="G41" s="69"/>
      <c r="H41" s="26"/>
      <c r="K41" s="49"/>
      <c r="L41" s="49"/>
      <c r="M41" s="49"/>
      <c r="N41" s="49"/>
      <c r="O41" s="49"/>
    </row>
    <row r="42" spans="1:16" ht="20.25" x14ac:dyDescent="0.3">
      <c r="A42" s="78"/>
      <c r="B42" s="62" t="s">
        <v>16</v>
      </c>
      <c r="C42" s="31">
        <v>2</v>
      </c>
      <c r="D42" s="28" t="s">
        <v>8</v>
      </c>
      <c r="E42" s="154">
        <f>E37*2%</f>
        <v>0</v>
      </c>
      <c r="F42" s="51"/>
      <c r="G42" s="70"/>
      <c r="H42" s="26"/>
    </row>
    <row r="43" spans="1:16" ht="20.25" x14ac:dyDescent="0.3">
      <c r="A43" s="78"/>
      <c r="B43" s="62" t="s">
        <v>17</v>
      </c>
      <c r="C43" s="31">
        <v>10</v>
      </c>
      <c r="D43" s="28" t="s">
        <v>8</v>
      </c>
      <c r="E43" s="154">
        <f>E37*10%</f>
        <v>0</v>
      </c>
      <c r="F43" s="51"/>
      <c r="G43" s="69"/>
      <c r="H43" s="26"/>
    </row>
    <row r="44" spans="1:16" ht="21" thickBot="1" x14ac:dyDescent="0.35">
      <c r="A44" s="78"/>
      <c r="B44" s="62" t="s">
        <v>10</v>
      </c>
      <c r="C44" s="31">
        <v>5</v>
      </c>
      <c r="D44" s="28" t="s">
        <v>8</v>
      </c>
      <c r="E44" s="154">
        <f>E37*5%</f>
        <v>0</v>
      </c>
      <c r="F44" s="51"/>
      <c r="G44" s="71"/>
      <c r="H44" s="74"/>
    </row>
    <row r="45" spans="1:16" ht="21" thickBot="1" x14ac:dyDescent="0.35">
      <c r="A45" s="78"/>
      <c r="B45" s="52" t="s">
        <v>36</v>
      </c>
      <c r="C45" s="53"/>
      <c r="D45" s="54"/>
      <c r="E45" s="155">
        <f>SUM(E37:E44)</f>
        <v>0</v>
      </c>
      <c r="F45" s="51"/>
      <c r="G45" s="72"/>
      <c r="H45" s="74"/>
    </row>
    <row r="46" spans="1:16" ht="21" thickBot="1" x14ac:dyDescent="0.35">
      <c r="A46" s="78"/>
      <c r="B46" s="63" t="s">
        <v>18</v>
      </c>
      <c r="C46" s="64">
        <v>18</v>
      </c>
      <c r="D46" s="65" t="s">
        <v>8</v>
      </c>
      <c r="E46" s="156">
        <f>E45*0.1*18%</f>
        <v>0</v>
      </c>
      <c r="F46" s="50"/>
      <c r="G46" s="73"/>
      <c r="H46" s="74"/>
    </row>
    <row r="47" spans="1:16" ht="21" thickBot="1" x14ac:dyDescent="0.35">
      <c r="A47" s="78"/>
      <c r="B47" s="34"/>
      <c r="C47" s="27"/>
      <c r="D47" s="25"/>
      <c r="E47" s="157"/>
      <c r="F47" s="50"/>
      <c r="G47" s="73"/>
      <c r="H47" s="74"/>
    </row>
    <row r="48" spans="1:16" ht="21" thickBot="1" x14ac:dyDescent="0.35">
      <c r="A48" s="78"/>
      <c r="B48" s="79" t="s">
        <v>7</v>
      </c>
      <c r="C48" s="80"/>
      <c r="D48" s="81"/>
      <c r="E48" s="158">
        <f>+E46+E45</f>
        <v>0</v>
      </c>
      <c r="F48" s="50"/>
      <c r="G48" s="75"/>
      <c r="H48" s="74"/>
    </row>
    <row r="49" spans="1:16" ht="15.75" x14ac:dyDescent="0.25">
      <c r="A49" s="78"/>
      <c r="C49"/>
      <c r="F49"/>
      <c r="G49" s="75"/>
      <c r="H49" s="74"/>
    </row>
    <row r="50" spans="1:16" ht="15.75" x14ac:dyDescent="0.25">
      <c r="A50" s="78"/>
      <c r="C50"/>
      <c r="F50"/>
      <c r="G50" s="75"/>
      <c r="H50" s="74"/>
    </row>
    <row r="51" spans="1:16" ht="15.75" x14ac:dyDescent="0.25">
      <c r="A51" s="78"/>
      <c r="C51"/>
      <c r="F51"/>
      <c r="G51" s="75"/>
      <c r="H51" s="74"/>
    </row>
    <row r="52" spans="1:16" ht="20.25" x14ac:dyDescent="0.3">
      <c r="A52" s="78"/>
      <c r="C52"/>
      <c r="F52"/>
      <c r="G52" s="75"/>
      <c r="H52" s="76"/>
    </row>
    <row r="53" spans="1:16" ht="20.25" x14ac:dyDescent="0.3">
      <c r="A53" s="78"/>
      <c r="B53" s="132" t="s">
        <v>49</v>
      </c>
      <c r="C53" s="29"/>
      <c r="D53" s="28"/>
      <c r="E53" s="172" t="s">
        <v>48</v>
      </c>
      <c r="F53" s="172"/>
      <c r="G53" s="75"/>
      <c r="H53" s="76"/>
      <c r="P53" s="9"/>
    </row>
    <row r="54" spans="1:16" s="9" customFormat="1" ht="26.25" x14ac:dyDescent="0.4">
      <c r="A54" s="32"/>
      <c r="B54" s="82" t="s">
        <v>43</v>
      </c>
      <c r="C54" s="66"/>
      <c r="D54" s="2"/>
      <c r="E54" s="167" t="s">
        <v>45</v>
      </c>
      <c r="F54" s="167"/>
      <c r="G54" s="61"/>
      <c r="H54" s="77"/>
      <c r="I54"/>
      <c r="J54"/>
      <c r="K54"/>
      <c r="L54"/>
      <c r="M54"/>
      <c r="N54"/>
      <c r="O54"/>
    </row>
    <row r="55" spans="1:16" s="9" customFormat="1" ht="19.5" customHeight="1" x14ac:dyDescent="0.4">
      <c r="A55" s="32"/>
      <c r="B55" s="82" t="s">
        <v>44</v>
      </c>
      <c r="C55" s="66"/>
      <c r="D55" s="2"/>
      <c r="E55" s="167" t="s">
        <v>46</v>
      </c>
      <c r="F55" s="167"/>
      <c r="G55" s="61"/>
      <c r="H55" s="5"/>
      <c r="I55"/>
      <c r="J55"/>
      <c r="K55"/>
      <c r="L55"/>
      <c r="M55"/>
      <c r="N55"/>
      <c r="O55"/>
      <c r="P55" s="49"/>
    </row>
    <row r="56" spans="1:16" s="49" customFormat="1" ht="23.25" x14ac:dyDescent="0.35">
      <c r="A56" s="32"/>
      <c r="B56" s="83" t="s">
        <v>53</v>
      </c>
      <c r="C56" s="66"/>
      <c r="D56" s="2"/>
      <c r="E56" s="168" t="s">
        <v>47</v>
      </c>
      <c r="F56" s="168"/>
      <c r="G56" s="61"/>
      <c r="H56" s="5"/>
      <c r="I56"/>
      <c r="J56"/>
      <c r="K56"/>
      <c r="L56"/>
      <c r="M56"/>
      <c r="N56"/>
      <c r="O56"/>
    </row>
    <row r="57" spans="1:16" s="49" customFormat="1" x14ac:dyDescent="0.2">
      <c r="E57" s="160"/>
      <c r="G57" s="61"/>
      <c r="H57" s="5"/>
      <c r="I57"/>
      <c r="J57"/>
      <c r="K57"/>
      <c r="L57"/>
      <c r="M57"/>
      <c r="N57"/>
      <c r="O57"/>
    </row>
    <row r="58" spans="1:16" s="49" customFormat="1" ht="18" x14ac:dyDescent="0.25">
      <c r="E58" s="160"/>
      <c r="G58" s="61"/>
      <c r="H58" s="5"/>
      <c r="I58"/>
      <c r="J58" s="56"/>
      <c r="K58"/>
      <c r="L58"/>
      <c r="M58"/>
      <c r="N58"/>
      <c r="O58"/>
      <c r="P58"/>
    </row>
    <row r="59" spans="1:16" ht="26.25" x14ac:dyDescent="0.4">
      <c r="A59" s="32"/>
      <c r="B59" s="137"/>
      <c r="C59" s="138"/>
      <c r="D59" s="2"/>
      <c r="G59" s="61"/>
      <c r="H59" s="5"/>
      <c r="I59" s="56"/>
    </row>
    <row r="60" spans="1:16" ht="23.25" x14ac:dyDescent="0.35">
      <c r="A60" s="32"/>
      <c r="B60" s="139"/>
      <c r="C60" s="140"/>
      <c r="D60" s="141"/>
      <c r="E60" s="161"/>
      <c r="G60" s="61"/>
      <c r="H60" s="5"/>
      <c r="K60" s="56"/>
      <c r="L60" s="56"/>
      <c r="M60" s="56"/>
      <c r="N60" s="56"/>
      <c r="O60" s="56"/>
    </row>
    <row r="61" spans="1:16" ht="23.25" x14ac:dyDescent="0.35">
      <c r="A61" s="32"/>
      <c r="B61" s="139"/>
      <c r="C61" s="140"/>
      <c r="D61" s="141"/>
      <c r="E61" s="161"/>
      <c r="G61" s="61"/>
    </row>
    <row r="62" spans="1:16" ht="20.25" x14ac:dyDescent="0.3">
      <c r="A62" s="15"/>
      <c r="B62" s="24"/>
      <c r="C62" s="142"/>
      <c r="D62" s="56"/>
      <c r="E62" s="162"/>
      <c r="G62" s="61"/>
    </row>
    <row r="63" spans="1:16" ht="20.25" x14ac:dyDescent="0.3">
      <c r="A63" s="15"/>
      <c r="B63" s="17"/>
      <c r="C63" s="18"/>
      <c r="D63" s="2"/>
      <c r="G63" s="3"/>
    </row>
    <row r="64" spans="1:16" ht="20.25" x14ac:dyDescent="0.3">
      <c r="A64" s="14"/>
      <c r="B64" s="24"/>
      <c r="C64" s="57"/>
      <c r="D64" s="56"/>
      <c r="E64" s="162"/>
      <c r="G64" s="3"/>
    </row>
    <row r="65" spans="1:16" ht="20.25" x14ac:dyDescent="0.3">
      <c r="A65" s="19"/>
      <c r="B65" s="24"/>
      <c r="C65" s="18"/>
      <c r="D65" s="2"/>
      <c r="G65" s="3"/>
    </row>
    <row r="66" spans="1:16" x14ac:dyDescent="0.2">
      <c r="C66" s="18"/>
      <c r="D66" s="2"/>
      <c r="G66" s="3"/>
    </row>
    <row r="67" spans="1:16" ht="23.25" x14ac:dyDescent="0.35">
      <c r="A67" s="4"/>
      <c r="B67" s="16"/>
      <c r="C67" s="18"/>
      <c r="D67" s="2"/>
      <c r="G67" s="3"/>
    </row>
    <row r="68" spans="1:16" ht="14.25" x14ac:dyDescent="0.2">
      <c r="B68" s="13"/>
      <c r="C68" s="18"/>
      <c r="D68" s="2"/>
      <c r="G68" s="3"/>
      <c r="J68" s="1"/>
    </row>
    <row r="69" spans="1:16" ht="18" x14ac:dyDescent="0.25">
      <c r="B69" s="13"/>
      <c r="C69" s="18"/>
      <c r="D69" s="2"/>
      <c r="G69" s="3"/>
      <c r="H69" s="56"/>
      <c r="I69" s="1"/>
    </row>
    <row r="70" spans="1:16" ht="18" x14ac:dyDescent="0.25">
      <c r="C70" s="18"/>
      <c r="D70" s="2"/>
      <c r="G70" s="3"/>
      <c r="K70" s="1"/>
      <c r="L70" s="1"/>
      <c r="M70" s="1"/>
      <c r="N70" s="1"/>
      <c r="O70" s="1"/>
      <c r="P70" s="56"/>
    </row>
    <row r="71" spans="1:16" s="56" customFormat="1" ht="46.5" x14ac:dyDescent="0.7">
      <c r="A71"/>
      <c r="B71"/>
      <c r="C71" s="30"/>
      <c r="D71" s="2"/>
      <c r="E71" s="159"/>
      <c r="F71" s="55"/>
      <c r="G71" s="3"/>
      <c r="H71"/>
      <c r="I71"/>
      <c r="J71"/>
      <c r="K71"/>
      <c r="L71"/>
      <c r="M71"/>
      <c r="N71"/>
      <c r="O71"/>
      <c r="P71"/>
    </row>
    <row r="72" spans="1:16" ht="18" x14ac:dyDescent="0.25">
      <c r="C72" s="18"/>
      <c r="D72" s="2"/>
      <c r="G72" s="58"/>
    </row>
    <row r="73" spans="1:16" x14ac:dyDescent="0.2">
      <c r="C73" s="18"/>
      <c r="D73" s="2"/>
      <c r="G73" s="3"/>
    </row>
    <row r="74" spans="1:16" x14ac:dyDescent="0.2">
      <c r="C74" s="18"/>
      <c r="D74" s="2"/>
      <c r="G74" s="3"/>
    </row>
    <row r="75" spans="1:16" x14ac:dyDescent="0.2">
      <c r="C75" s="18"/>
      <c r="D75" s="2"/>
      <c r="G75" s="3"/>
    </row>
    <row r="76" spans="1:16" x14ac:dyDescent="0.2">
      <c r="C76" s="18"/>
      <c r="D76" s="2"/>
      <c r="G76" s="3"/>
    </row>
    <row r="77" spans="1:16" x14ac:dyDescent="0.2">
      <c r="C77" s="18"/>
      <c r="D77" s="2"/>
      <c r="G77" s="3"/>
    </row>
    <row r="78" spans="1:16" x14ac:dyDescent="0.2">
      <c r="C78" s="18"/>
      <c r="D78" s="2"/>
      <c r="G78" s="3"/>
    </row>
    <row r="79" spans="1:16" x14ac:dyDescent="0.2">
      <c r="C79" s="18"/>
      <c r="D79" s="2"/>
      <c r="G79" s="3"/>
      <c r="H79" s="1"/>
    </row>
    <row r="80" spans="1:16" x14ac:dyDescent="0.2">
      <c r="C80" s="18"/>
      <c r="D80" s="2"/>
      <c r="G80" s="3"/>
      <c r="P80" s="1"/>
    </row>
    <row r="81" spans="1:16" s="1" customFormat="1" x14ac:dyDescent="0.2">
      <c r="A81"/>
      <c r="B81"/>
      <c r="C81" s="18"/>
      <c r="D81" s="2"/>
      <c r="E81" s="159"/>
      <c r="F81" s="55"/>
      <c r="G81" s="3"/>
      <c r="H81"/>
      <c r="I81"/>
      <c r="J81"/>
      <c r="K81"/>
      <c r="L81"/>
      <c r="M81"/>
      <c r="N81"/>
      <c r="O81"/>
      <c r="P81"/>
    </row>
    <row r="82" spans="1:16" x14ac:dyDescent="0.2">
      <c r="C82" s="18"/>
      <c r="D82" s="2"/>
      <c r="G82" s="3"/>
    </row>
    <row r="83" spans="1:16" x14ac:dyDescent="0.2">
      <c r="C83" s="18"/>
      <c r="D83" s="2"/>
      <c r="G83" s="3"/>
    </row>
    <row r="84" spans="1:16" x14ac:dyDescent="0.2">
      <c r="B84" s="5"/>
      <c r="C84" s="18"/>
      <c r="D84" s="6"/>
      <c r="E84" s="163"/>
      <c r="F84" s="50"/>
      <c r="G84" s="3"/>
    </row>
    <row r="85" spans="1:16" ht="15" x14ac:dyDescent="0.2">
      <c r="B85" s="7"/>
      <c r="C85" s="20"/>
      <c r="D85" s="21"/>
      <c r="E85" s="164"/>
      <c r="F85" s="59"/>
      <c r="G85" s="3"/>
    </row>
    <row r="86" spans="1:16" ht="15" x14ac:dyDescent="0.2">
      <c r="B86" s="7"/>
      <c r="C86" s="22"/>
      <c r="D86" s="21"/>
      <c r="E86" s="164"/>
      <c r="F86" s="59"/>
      <c r="G86" s="3"/>
    </row>
    <row r="87" spans="1:16" ht="15" x14ac:dyDescent="0.2">
      <c r="B87" s="7"/>
      <c r="C87" s="22"/>
      <c r="D87" s="21"/>
      <c r="E87" s="164"/>
      <c r="F87" s="59"/>
      <c r="G87" s="3"/>
    </row>
    <row r="88" spans="1:16" ht="15" x14ac:dyDescent="0.2">
      <c r="B88" s="7"/>
      <c r="C88" s="22"/>
      <c r="D88" s="21"/>
      <c r="E88" s="164"/>
      <c r="F88" s="59"/>
      <c r="G88" s="3"/>
    </row>
    <row r="89" spans="1:16" ht="15" x14ac:dyDescent="0.2">
      <c r="B89" s="7"/>
      <c r="C89" s="22"/>
      <c r="D89" s="21"/>
      <c r="E89" s="164"/>
      <c r="F89" s="59"/>
      <c r="G89" s="3"/>
    </row>
    <row r="90" spans="1:16" ht="15" x14ac:dyDescent="0.2">
      <c r="B90" s="7"/>
      <c r="C90" s="22"/>
      <c r="D90" s="21"/>
      <c r="E90" s="164"/>
      <c r="F90" s="59"/>
      <c r="G90" s="3"/>
    </row>
    <row r="91" spans="1:16" ht="15" x14ac:dyDescent="0.2">
      <c r="B91" s="7"/>
      <c r="C91" s="22"/>
      <c r="D91" s="21"/>
      <c r="E91" s="164"/>
      <c r="F91" s="59"/>
      <c r="G91" s="3"/>
    </row>
    <row r="92" spans="1:16" ht="15" x14ac:dyDescent="0.2">
      <c r="B92" s="7"/>
      <c r="C92" s="22"/>
      <c r="D92" s="21"/>
      <c r="E92" s="164"/>
      <c r="F92" s="59"/>
      <c r="G92" s="3"/>
    </row>
    <row r="93" spans="1:16" ht="15" x14ac:dyDescent="0.2">
      <c r="B93" s="7"/>
      <c r="C93" s="22"/>
      <c r="D93" s="21"/>
      <c r="E93" s="164"/>
      <c r="F93" s="59"/>
      <c r="G93" s="3"/>
    </row>
    <row r="94" spans="1:16" ht="15" x14ac:dyDescent="0.2">
      <c r="B94" s="7"/>
      <c r="C94" s="22"/>
      <c r="D94" s="21"/>
      <c r="E94" s="164"/>
      <c r="F94" s="59"/>
      <c r="G94" s="3"/>
    </row>
    <row r="95" spans="1:16" ht="15" x14ac:dyDescent="0.2">
      <c r="B95" s="7"/>
      <c r="C95" s="22"/>
      <c r="D95" s="21"/>
      <c r="E95" s="164"/>
      <c r="F95" s="59"/>
      <c r="G95" s="3"/>
    </row>
    <row r="96" spans="1:16" ht="15" x14ac:dyDescent="0.2">
      <c r="B96" s="7"/>
      <c r="C96" s="22"/>
      <c r="D96" s="21"/>
      <c r="E96" s="164"/>
      <c r="F96" s="59"/>
      <c r="G96" s="3"/>
    </row>
    <row r="97" spans="2:7" ht="15" x14ac:dyDescent="0.2">
      <c r="B97" s="7"/>
      <c r="C97" s="22"/>
      <c r="D97" s="21"/>
      <c r="E97" s="164"/>
      <c r="F97" s="59"/>
      <c r="G97" s="3"/>
    </row>
    <row r="98" spans="2:7" ht="15" x14ac:dyDescent="0.2">
      <c r="B98" s="7"/>
      <c r="C98" s="22"/>
      <c r="D98" s="21"/>
      <c r="E98" s="164"/>
      <c r="F98" s="59"/>
      <c r="G98" s="3"/>
    </row>
    <row r="99" spans="2:7" ht="15" x14ac:dyDescent="0.2">
      <c r="B99" s="7"/>
      <c r="C99" s="22"/>
      <c r="D99" s="21"/>
      <c r="E99" s="164"/>
      <c r="F99" s="59"/>
      <c r="G99" s="3"/>
    </row>
    <row r="100" spans="2:7" ht="15" x14ac:dyDescent="0.2">
      <c r="B100" s="7"/>
      <c r="C100" s="22"/>
      <c r="D100" s="21"/>
      <c r="E100" s="164"/>
      <c r="F100" s="59"/>
      <c r="G100" s="3"/>
    </row>
    <row r="101" spans="2:7" ht="15" x14ac:dyDescent="0.2">
      <c r="B101" s="7"/>
      <c r="C101" s="22"/>
      <c r="D101" s="21"/>
      <c r="E101" s="164"/>
      <c r="F101" s="59"/>
      <c r="G101" s="3"/>
    </row>
    <row r="102" spans="2:7" x14ac:dyDescent="0.2">
      <c r="B102" s="5"/>
      <c r="C102" s="18"/>
      <c r="D102" s="6"/>
      <c r="E102" s="163"/>
      <c r="F102" s="50"/>
      <c r="G102" s="3"/>
    </row>
    <row r="103" spans="2:7" x14ac:dyDescent="0.2">
      <c r="B103" s="5"/>
      <c r="C103" s="18"/>
      <c r="D103" s="6"/>
      <c r="E103" s="163"/>
      <c r="F103" s="50"/>
      <c r="G103" s="3"/>
    </row>
    <row r="104" spans="2:7" x14ac:dyDescent="0.2">
      <c r="B104" s="5"/>
      <c r="C104" s="18"/>
      <c r="D104" s="6"/>
      <c r="E104" s="163"/>
      <c r="F104" s="50"/>
      <c r="G104" s="3"/>
    </row>
    <row r="105" spans="2:7" x14ac:dyDescent="0.2">
      <c r="B105" s="5"/>
      <c r="C105" s="18"/>
      <c r="D105" s="6"/>
      <c r="E105" s="163"/>
      <c r="F105" s="50"/>
      <c r="G105" s="3"/>
    </row>
    <row r="106" spans="2:7" x14ac:dyDescent="0.2">
      <c r="B106" s="5"/>
      <c r="C106" s="18"/>
      <c r="D106" s="6"/>
      <c r="E106" s="163"/>
      <c r="F106" s="50"/>
      <c r="G106" s="3"/>
    </row>
    <row r="107" spans="2:7" x14ac:dyDescent="0.2">
      <c r="B107" s="5"/>
      <c r="C107" s="18"/>
      <c r="D107" s="6"/>
      <c r="E107" s="163"/>
      <c r="F107" s="50"/>
      <c r="G107" s="3"/>
    </row>
    <row r="108" spans="2:7" x14ac:dyDescent="0.2">
      <c r="B108" s="5"/>
      <c r="C108" s="18"/>
      <c r="D108" s="6"/>
      <c r="E108" s="163"/>
      <c r="F108" s="50"/>
      <c r="G108" s="3"/>
    </row>
    <row r="109" spans="2:7" x14ac:dyDescent="0.2">
      <c r="B109" s="5"/>
      <c r="C109" s="18"/>
      <c r="D109" s="6"/>
      <c r="E109" s="163"/>
      <c r="F109" s="50"/>
      <c r="G109" s="3"/>
    </row>
    <row r="110" spans="2:7" x14ac:dyDescent="0.2">
      <c r="B110" s="5"/>
      <c r="C110" s="18"/>
      <c r="D110" s="6"/>
      <c r="E110" s="163"/>
      <c r="F110" s="50"/>
      <c r="G110" s="3"/>
    </row>
    <row r="111" spans="2:7" x14ac:dyDescent="0.2">
      <c r="C111" s="18"/>
      <c r="D111" s="2"/>
      <c r="G111" s="3"/>
    </row>
    <row r="112" spans="2:7" x14ac:dyDescent="0.2">
      <c r="C112" s="18"/>
      <c r="D112" s="2"/>
      <c r="G112" s="3"/>
    </row>
    <row r="113" spans="3:7" x14ac:dyDescent="0.2">
      <c r="C113" s="18"/>
      <c r="D113" s="2"/>
      <c r="G113" s="3"/>
    </row>
    <row r="114" spans="3:7" x14ac:dyDescent="0.2">
      <c r="C114" s="18"/>
      <c r="D114" s="2"/>
      <c r="G114" s="3"/>
    </row>
    <row r="115" spans="3:7" x14ac:dyDescent="0.2">
      <c r="C115" s="18"/>
      <c r="D115" s="2"/>
      <c r="G115" s="3"/>
    </row>
    <row r="116" spans="3:7" x14ac:dyDescent="0.2">
      <c r="C116" s="18"/>
      <c r="D116" s="2"/>
      <c r="G116" s="3"/>
    </row>
    <row r="117" spans="3:7" x14ac:dyDescent="0.2">
      <c r="C117" s="18"/>
      <c r="D117" s="2"/>
      <c r="G117" s="3"/>
    </row>
    <row r="118" spans="3:7" x14ac:dyDescent="0.2">
      <c r="C118" s="18"/>
      <c r="D118" s="2"/>
      <c r="G118" s="3"/>
    </row>
    <row r="119" spans="3:7" x14ac:dyDescent="0.2">
      <c r="C119" s="18"/>
      <c r="D119" s="2"/>
      <c r="G119" s="3"/>
    </row>
    <row r="120" spans="3:7" x14ac:dyDescent="0.2">
      <c r="C120" s="18"/>
      <c r="D120" s="2"/>
      <c r="G120" s="3"/>
    </row>
    <row r="121" spans="3:7" x14ac:dyDescent="0.2">
      <c r="C121" s="18"/>
      <c r="D121" s="2"/>
      <c r="G121" s="3"/>
    </row>
    <row r="122" spans="3:7" x14ac:dyDescent="0.2">
      <c r="C122" s="18"/>
      <c r="D122" s="2"/>
      <c r="G122" s="3"/>
    </row>
    <row r="123" spans="3:7" x14ac:dyDescent="0.2">
      <c r="C123" s="18"/>
      <c r="D123" s="2"/>
      <c r="G123" s="3"/>
    </row>
    <row r="124" spans="3:7" x14ac:dyDescent="0.2">
      <c r="C124" s="18"/>
      <c r="D124" s="2"/>
      <c r="G124" s="3"/>
    </row>
    <row r="125" spans="3:7" x14ac:dyDescent="0.2">
      <c r="C125" s="18"/>
      <c r="D125" s="2"/>
      <c r="G125" s="3"/>
    </row>
    <row r="126" spans="3:7" x14ac:dyDescent="0.2">
      <c r="C126" s="18"/>
      <c r="D126" s="2"/>
      <c r="G126" s="3"/>
    </row>
    <row r="127" spans="3:7" x14ac:dyDescent="0.2">
      <c r="C127" s="18"/>
      <c r="D127" s="2"/>
      <c r="G127" s="3"/>
    </row>
    <row r="128" spans="3:7" x14ac:dyDescent="0.2">
      <c r="C128" s="18"/>
      <c r="D128" s="2"/>
      <c r="G128" s="3"/>
    </row>
    <row r="129" spans="3:7" x14ac:dyDescent="0.2">
      <c r="C129" s="18"/>
      <c r="D129" s="2"/>
      <c r="G129" s="3"/>
    </row>
    <row r="130" spans="3:7" x14ac:dyDescent="0.2">
      <c r="C130" s="18"/>
      <c r="D130" s="2"/>
      <c r="G130" s="3"/>
    </row>
    <row r="131" spans="3:7" x14ac:dyDescent="0.2">
      <c r="C131" s="18"/>
      <c r="D131" s="2"/>
      <c r="G131" s="3"/>
    </row>
    <row r="132" spans="3:7" x14ac:dyDescent="0.2">
      <c r="C132" s="18"/>
      <c r="D132" s="2"/>
      <c r="G132" s="3"/>
    </row>
    <row r="133" spans="3:7" x14ac:dyDescent="0.2">
      <c r="C133" s="18"/>
      <c r="D133" s="2"/>
      <c r="G133" s="3"/>
    </row>
    <row r="134" spans="3:7" x14ac:dyDescent="0.2">
      <c r="C134" s="18"/>
      <c r="D134" s="2"/>
      <c r="G134" s="3"/>
    </row>
    <row r="135" spans="3:7" x14ac:dyDescent="0.2">
      <c r="C135" s="18"/>
      <c r="D135" s="2"/>
      <c r="G135" s="3"/>
    </row>
    <row r="136" spans="3:7" x14ac:dyDescent="0.2">
      <c r="C136" s="18"/>
      <c r="D136" s="2"/>
      <c r="G136" s="3"/>
    </row>
    <row r="137" spans="3:7" x14ac:dyDescent="0.2">
      <c r="C137" s="18"/>
      <c r="D137" s="2"/>
      <c r="G137" s="3"/>
    </row>
    <row r="138" spans="3:7" x14ac:dyDescent="0.2">
      <c r="G138" s="3"/>
    </row>
    <row r="139" spans="3:7" x14ac:dyDescent="0.2">
      <c r="G139" s="3"/>
    </row>
    <row r="140" spans="3:7" x14ac:dyDescent="0.2">
      <c r="G140" s="3"/>
    </row>
    <row r="141" spans="3:7" x14ac:dyDescent="0.2">
      <c r="G141" s="3"/>
    </row>
    <row r="142" spans="3:7" x14ac:dyDescent="0.2">
      <c r="G142" s="3"/>
    </row>
    <row r="143" spans="3:7" x14ac:dyDescent="0.2">
      <c r="G143" s="3"/>
    </row>
    <row r="144" spans="3:7" x14ac:dyDescent="0.2">
      <c r="G144" s="3"/>
    </row>
    <row r="145" spans="7:7" x14ac:dyDescent="0.2">
      <c r="G145" s="3"/>
    </row>
  </sheetData>
  <mergeCells count="9">
    <mergeCell ref="E55:F55"/>
    <mergeCell ref="E56:F56"/>
    <mergeCell ref="A13:G13"/>
    <mergeCell ref="E53:F53"/>
    <mergeCell ref="F9:G9"/>
    <mergeCell ref="B10:C10"/>
    <mergeCell ref="F10:G10"/>
    <mergeCell ref="A12:G12"/>
    <mergeCell ref="E54:F54"/>
  </mergeCells>
  <pageMargins left="0.70866141732283472" right="0.70866141732283472" top="0.74803149606299213" bottom="0.74803149606299213" header="0.31496062992125984" footer="0.31496062992125984"/>
  <pageSetup paperSize="256" scale="4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F17"/>
  <sheetViews>
    <sheetView topLeftCell="A7" workbookViewId="0">
      <selection activeCell="F17" sqref="F17"/>
    </sheetView>
  </sheetViews>
  <sheetFormatPr baseColWidth="10" defaultColWidth="9.140625" defaultRowHeight="12.75" x14ac:dyDescent="0.2"/>
  <cols>
    <col min="3" max="3" width="15.42578125" customWidth="1"/>
  </cols>
  <sheetData>
    <row r="5" spans="3:6" x14ac:dyDescent="0.2">
      <c r="C5" s="49" t="s">
        <v>25</v>
      </c>
    </row>
    <row r="7" spans="3:6" x14ac:dyDescent="0.2">
      <c r="C7" t="s">
        <v>25</v>
      </c>
    </row>
    <row r="8" spans="3:6" x14ac:dyDescent="0.2">
      <c r="C8" t="s">
        <v>26</v>
      </c>
      <c r="D8">
        <v>0</v>
      </c>
      <c r="E8">
        <v>4200</v>
      </c>
      <c r="F8">
        <f>D8*E8</f>
        <v>0</v>
      </c>
    </row>
    <row r="9" spans="3:6" x14ac:dyDescent="0.2">
      <c r="C9" t="s">
        <v>27</v>
      </c>
      <c r="D9">
        <v>0</v>
      </c>
      <c r="E9">
        <v>4100</v>
      </c>
      <c r="F9">
        <f t="shared" ref="F9:F16" si="0">D9*E9</f>
        <v>0</v>
      </c>
    </row>
    <row r="10" spans="3:6" x14ac:dyDescent="0.2">
      <c r="C10" t="s">
        <v>28</v>
      </c>
      <c r="D10">
        <v>3</v>
      </c>
      <c r="E10">
        <v>4400</v>
      </c>
      <c r="F10">
        <f t="shared" si="0"/>
        <v>13200</v>
      </c>
    </row>
    <row r="11" spans="3:6" x14ac:dyDescent="0.2">
      <c r="C11" t="s">
        <v>29</v>
      </c>
      <c r="D11">
        <v>9</v>
      </c>
      <c r="E11">
        <v>390</v>
      </c>
      <c r="F11">
        <f t="shared" si="0"/>
        <v>3510</v>
      </c>
    </row>
    <row r="12" spans="3:6" x14ac:dyDescent="0.2">
      <c r="C12" t="s">
        <v>30</v>
      </c>
      <c r="D12">
        <v>0</v>
      </c>
      <c r="E12">
        <v>10500</v>
      </c>
      <c r="F12">
        <f t="shared" si="0"/>
        <v>0</v>
      </c>
    </row>
    <row r="13" spans="3:6" x14ac:dyDescent="0.2">
      <c r="C13" t="s">
        <v>31</v>
      </c>
      <c r="D13">
        <v>1</v>
      </c>
      <c r="E13">
        <v>8900</v>
      </c>
      <c r="F13">
        <f t="shared" si="0"/>
        <v>8900</v>
      </c>
    </row>
    <row r="14" spans="3:6" x14ac:dyDescent="0.2">
      <c r="C14" t="s">
        <v>32</v>
      </c>
      <c r="D14">
        <v>3</v>
      </c>
      <c r="E14">
        <v>160</v>
      </c>
      <c r="F14">
        <f t="shared" si="0"/>
        <v>480</v>
      </c>
    </row>
    <row r="15" spans="3:6" x14ac:dyDescent="0.2">
      <c r="C15" t="s">
        <v>33</v>
      </c>
      <c r="D15">
        <v>5</v>
      </c>
      <c r="E15">
        <v>275</v>
      </c>
      <c r="F15">
        <f t="shared" si="0"/>
        <v>1375</v>
      </c>
    </row>
    <row r="16" spans="3:6" x14ac:dyDescent="0.2">
      <c r="C16" t="s">
        <v>34</v>
      </c>
      <c r="D16">
        <v>0</v>
      </c>
      <c r="E16">
        <v>2200</v>
      </c>
      <c r="F16">
        <f t="shared" si="0"/>
        <v>0</v>
      </c>
    </row>
    <row r="17" spans="6:6" x14ac:dyDescent="0.2">
      <c r="F17">
        <f>SUM(F8:F16)</f>
        <v>27465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9"/>
  <sheetViews>
    <sheetView workbookViewId="0">
      <selection activeCell="B20" sqref="B20"/>
    </sheetView>
  </sheetViews>
  <sheetFormatPr baseColWidth="10" defaultRowHeight="12.75" x14ac:dyDescent="0.2"/>
  <sheetData>
    <row r="2" spans="1:2" x14ac:dyDescent="0.2">
      <c r="A2" t="s">
        <v>39</v>
      </c>
      <c r="B2" t="s">
        <v>40</v>
      </c>
    </row>
    <row r="3" spans="1:2" x14ac:dyDescent="0.2">
      <c r="A3">
        <v>3.65</v>
      </c>
      <c r="B3">
        <v>3.8</v>
      </c>
    </row>
    <row r="4" spans="1:2" x14ac:dyDescent="0.2">
      <c r="A4">
        <v>1.1000000000000001</v>
      </c>
    </row>
    <row r="5" spans="1:2" x14ac:dyDescent="0.2">
      <c r="A5">
        <v>3.65</v>
      </c>
    </row>
    <row r="6" spans="1:2" x14ac:dyDescent="0.2">
      <c r="A6">
        <v>1.02</v>
      </c>
    </row>
    <row r="7" spans="1:2" x14ac:dyDescent="0.2">
      <c r="A7">
        <v>1.53</v>
      </c>
    </row>
    <row r="8" spans="1:2" x14ac:dyDescent="0.2">
      <c r="A8">
        <v>1.05</v>
      </c>
    </row>
    <row r="9" spans="1:2" x14ac:dyDescent="0.2">
      <c r="A9">
        <v>2.92</v>
      </c>
    </row>
    <row r="10" spans="1:2" x14ac:dyDescent="0.2">
      <c r="A10">
        <v>0.43</v>
      </c>
    </row>
    <row r="11" spans="1:2" x14ac:dyDescent="0.2">
      <c r="A11">
        <v>4.29</v>
      </c>
    </row>
    <row r="12" spans="1:2" x14ac:dyDescent="0.2">
      <c r="A12">
        <v>2.06</v>
      </c>
    </row>
    <row r="13" spans="1:2" x14ac:dyDescent="0.2">
      <c r="A13">
        <v>4.2</v>
      </c>
    </row>
    <row r="14" spans="1:2" x14ac:dyDescent="0.2">
      <c r="A14">
        <v>1.56</v>
      </c>
    </row>
    <row r="15" spans="1:2" x14ac:dyDescent="0.2">
      <c r="A15">
        <v>1.56</v>
      </c>
    </row>
    <row r="16" spans="1:2" x14ac:dyDescent="0.2">
      <c r="A16">
        <v>0.14000000000000001</v>
      </c>
    </row>
    <row r="17" spans="1:3" x14ac:dyDescent="0.2">
      <c r="A17">
        <v>1.55</v>
      </c>
    </row>
    <row r="18" spans="1:3" x14ac:dyDescent="0.2">
      <c r="A18">
        <v>1.76</v>
      </c>
    </row>
    <row r="19" spans="1:3" x14ac:dyDescent="0.2">
      <c r="A19">
        <f>SUM(A3:A18)</f>
        <v>32.47</v>
      </c>
      <c r="B19">
        <v>3.8</v>
      </c>
      <c r="C19">
        <f>+A19*B19</f>
        <v>123.386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</vt:lpstr>
      <vt:lpstr>Sheet1</vt:lpstr>
      <vt:lpstr>Hoja2</vt:lpstr>
      <vt:lpstr>PRESUPUESTO!Área_de_impresión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Rijo</dc:creator>
  <cp:lastModifiedBy>Maria Victoria Santana Alvarez</cp:lastModifiedBy>
  <cp:revision>1</cp:revision>
  <cp:lastPrinted>2021-08-26T15:19:34Z</cp:lastPrinted>
  <dcterms:created xsi:type="dcterms:W3CDTF">1996-10-14T23:33:28Z</dcterms:created>
  <dcterms:modified xsi:type="dcterms:W3CDTF">2021-10-11T18:12:31Z</dcterms:modified>
</cp:coreProperties>
</file>