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edeeste-my.sharepoint.com/personal/daniel_duran_edeeste_com_do/Documents/Documentos/7. Licitacion Tecnica/Licitacion Tecnica 2021/Ultima Version/LICITACION SERVICIOS TECNICOS REGULARES 2022/Enmienda No. 1/"/>
    </mc:Choice>
  </mc:AlternateContent>
  <xr:revisionPtr revIDLastSave="8" documentId="8_{DDFD4F80-4801-42AF-8DDF-8601454EC5FB}" xr6:coauthVersionLast="47" xr6:coauthVersionMax="47" xr10:uidLastSave="{975FBCAD-CD09-4545-85E6-951C0F78903E}"/>
  <bookViews>
    <workbookView xWindow="28680" yWindow="-120" windowWidth="17520" windowHeight="12600" xr2:uid="{EAE69C24-BBD2-4232-BEA8-7E3E22B65C56}"/>
  </bookViews>
  <sheets>
    <sheet name="Cronograma Inicio Operaciones 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3" l="1"/>
  <c r="G28" i="3"/>
  <c r="G24" i="3"/>
  <c r="G20" i="3"/>
  <c r="G17" i="3"/>
  <c r="G14" i="3"/>
  <c r="E12" i="3"/>
  <c r="F12" i="3" s="1"/>
  <c r="F11" i="3"/>
  <c r="E13" i="3" l="1"/>
  <c r="F13" i="3" l="1"/>
  <c r="E15" i="3" s="1"/>
  <c r="E14" i="3" l="1"/>
  <c r="F14" i="3" s="1"/>
  <c r="F15" i="3"/>
  <c r="E16" i="3" s="1"/>
  <c r="F16" i="3" s="1"/>
  <c r="E18" i="3" s="1"/>
  <c r="F18" i="3" s="1"/>
  <c r="E19" i="3"/>
  <c r="F19" i="3" s="1"/>
  <c r="E21" i="3" s="1"/>
  <c r="F21" i="3" s="1"/>
  <c r="E22" i="3" s="1"/>
  <c r="F22" i="3" s="1"/>
  <c r="E23" i="3" s="1"/>
  <c r="E17" i="3"/>
  <c r="F17" i="3" s="1"/>
  <c r="F23" i="3" l="1"/>
  <c r="E20" i="3"/>
  <c r="F20" i="3" s="1"/>
  <c r="E25" i="3" l="1"/>
  <c r="F25" i="3" l="1"/>
  <c r="E26" i="3" s="1"/>
  <c r="E24" i="3"/>
  <c r="F24" i="3" s="1"/>
  <c r="F26" i="3" l="1"/>
  <c r="E27" i="3" s="1"/>
  <c r="F27" i="3" s="1"/>
  <c r="E29" i="3" s="1"/>
  <c r="E28" i="3" l="1"/>
  <c r="F28" i="3" s="1"/>
  <c r="F29" i="3"/>
  <c r="E30" i="3" s="1"/>
  <c r="F30" i="3" l="1"/>
  <c r="E32" i="3" s="1"/>
  <c r="F32" i="3" l="1"/>
  <c r="E31" i="3"/>
  <c r="F31" i="3" s="1"/>
  <c r="F36" i="3" s="1"/>
  <c r="G36" i="3" s="1"/>
</calcChain>
</file>

<file path=xl/sharedStrings.xml><?xml version="1.0" encoding="utf-8"?>
<sst xmlns="http://schemas.openxmlformats.org/spreadsheetml/2006/main" count="60" uniqueCount="40">
  <si>
    <t>FORMULARIO F9: CRONOGRAMA INICIO DE OPERACIONES</t>
  </si>
  <si>
    <t>EMPRESA DISTRIBUIDORA DE ELECTRICIDAD DEL ESTE, S. A. (EDE ESTE)</t>
  </si>
  <si>
    <t>Nombre del Oferente:</t>
  </si>
  <si>
    <t>RNC:</t>
  </si>
  <si>
    <t>ITEM</t>
  </si>
  <si>
    <t>RESPONSABLE</t>
  </si>
  <si>
    <t>NOMBRE</t>
  </si>
  <si>
    <t>INICIO</t>
  </si>
  <si>
    <t>FINAL</t>
  </si>
  <si>
    <t>EDEESTE-CONTRATISTA</t>
  </si>
  <si>
    <t>EDEESTE</t>
  </si>
  <si>
    <t>PROCESO DE DIAGNOSTICO Y PROGRAMACION</t>
  </si>
  <si>
    <t>Evaluación conjunta de situación actual y revisión del programa de trabajo (Revisión del Pliego de condiciones)</t>
  </si>
  <si>
    <t>SINTONIZACIÓN: CULTURA EDE ESTE - EMPRESA CONTRATISTA</t>
  </si>
  <si>
    <t xml:space="preserve"> Análisis de metas, supuestos y volumen de acciones iniciales</t>
  </si>
  <si>
    <t>PROCESO DE SELECCION Y RECLUTAMIENTO DE PERSONAL</t>
  </si>
  <si>
    <t>CONTRATISTA</t>
  </si>
  <si>
    <t>Depuración y selección (estudio hoja de vida, entrevistas técnicas, evaluación psicométrica)</t>
  </si>
  <si>
    <t>Verificación de antecedentes</t>
  </si>
  <si>
    <t>INDUCCIÓN Y CAPACITACIÓN</t>
  </si>
  <si>
    <t>Inducción, evaluación de capacitación técnica teórico-práctica</t>
  </si>
  <si>
    <t>Firma contratos de trabajo</t>
  </si>
  <si>
    <t>Verificación de cantidad de brigadas según estructura y alcance</t>
  </si>
  <si>
    <t>INFRAESTRUCTURA Y LOGÍSTICA</t>
  </si>
  <si>
    <t>Verificación de ubicación y acondicionamiento de locales: oficinas, almacenes y otras áreas </t>
  </si>
  <si>
    <t>Alistamiento brigadas (herramientas y medios de transporte)</t>
  </si>
  <si>
    <t>Verificación de brigadas</t>
  </si>
  <si>
    <t>SISTEMAS</t>
  </si>
  <si>
    <t>Adecuación equipos de sistemas (Software, hardware, brigadas con GPS y medios de comunicación)</t>
  </si>
  <si>
    <t>Verificación de equipos y sistemas</t>
  </si>
  <si>
    <t xml:space="preserve">INICIO OPERACIONES </t>
  </si>
  <si>
    <t xml:space="preserve"> Fase ejecución</t>
  </si>
  <si>
    <t>Nota:</t>
  </si>
  <si>
    <t>PERIODO DE PREPARACIÓN</t>
  </si>
  <si>
    <t>TOTAL (DIAS)</t>
  </si>
  <si>
    <t>LICITACIÓN PÚBLICA NACIONAL NO.EDEESTE-CCC-LPN-2022-0001</t>
  </si>
  <si>
    <t>ADJUDICACION DE LA SECCION</t>
  </si>
  <si>
    <t>DURACION DIAS LAB</t>
  </si>
  <si>
    <t>Las actividades descritas en el cronograma que estén bajo responsabilidad de EDE ESTE, EL OFERENTE podrá asignar la fecha de ejecución de esa tarea, pero NUNCA podrá cambiar el periodo de ejecución, es decir los días de duración. A conveniencia de EDE ESTE estas fechas pueden ser modificadas.</t>
  </si>
  <si>
    <t>Cultura organizacional, definición procedimientos (administrativos, técnicos y de seguridad), formatos y definición de informes periódicos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</si>
</sst>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rgb="FFFF0000"/>
      <name val="Calibri"/>
      <family val="2"/>
      <scheme val="minor"/>
    </font>
    <font>
      <sz val="18"/>
      <color theme="1"/>
      <name val="Calibri"/>
      <family val="2"/>
      <scheme val="minor"/>
    </font>
    <font>
      <b/>
      <sz val="18"/>
      <name val="Calibri"/>
      <family val="2"/>
      <scheme val="minor"/>
    </font>
    <font>
      <sz val="11"/>
      <name val="Calibri"/>
      <family val="2"/>
      <scheme val="minor"/>
    </font>
    <font>
      <b/>
      <sz val="14"/>
      <name val="Calibri"/>
      <family val="2"/>
      <scheme val="minor"/>
    </font>
    <font>
      <b/>
      <sz val="13"/>
      <name val="Calibri"/>
      <family val="2"/>
      <scheme val="minor"/>
    </font>
    <font>
      <sz val="14"/>
      <name val="Calibri"/>
      <family val="2"/>
      <scheme val="minor"/>
    </font>
    <font>
      <b/>
      <sz val="11"/>
      <name val="Calibri"/>
      <family val="2"/>
      <scheme val="minor"/>
    </font>
    <font>
      <b/>
      <sz val="12"/>
      <name val="Calibri"/>
      <family val="2"/>
      <scheme val="minor"/>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39997558519241921"/>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49">
    <xf numFmtId="0" fontId="0" fillId="0" borderId="0" xfId="0"/>
    <xf numFmtId="0" fontId="1" fillId="2" borderId="0" xfId="1" applyFill="1" applyAlignment="1" applyProtection="1">
      <alignment vertical="center"/>
    </xf>
    <xf numFmtId="0" fontId="0" fillId="0" borderId="0" xfId="0" applyAlignment="1" applyProtection="1">
      <alignment vertical="center"/>
    </xf>
    <xf numFmtId="0" fontId="0" fillId="2" borderId="0" xfId="0" applyFill="1" applyAlignment="1" applyProtection="1">
      <alignment vertical="center"/>
    </xf>
    <xf numFmtId="0" fontId="2" fillId="4" borderId="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1" fillId="5" borderId="4" xfId="1" applyFont="1" applyFill="1" applyBorder="1" applyAlignment="1" applyProtection="1">
      <alignment horizontal="center" vertical="center"/>
    </xf>
    <xf numFmtId="0" fontId="11" fillId="5" borderId="4" xfId="1" applyFont="1" applyFill="1" applyBorder="1" applyAlignment="1" applyProtection="1">
      <alignment horizontal="left" vertical="center"/>
    </xf>
    <xf numFmtId="14" fontId="12" fillId="5" borderId="4" xfId="1" applyNumberFormat="1" applyFont="1" applyFill="1" applyBorder="1" applyAlignment="1" applyProtection="1">
      <alignment horizontal="center" vertical="center"/>
    </xf>
    <xf numFmtId="0" fontId="12" fillId="5" borderId="4" xfId="1" applyFont="1" applyFill="1" applyBorder="1" applyAlignment="1" applyProtection="1">
      <alignment horizontal="center" vertical="center"/>
    </xf>
    <xf numFmtId="0" fontId="12" fillId="5" borderId="6"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1" fillId="0" borderId="4" xfId="0" applyFont="1" applyBorder="1" applyAlignment="1" applyProtection="1">
      <alignment horizontal="left" vertical="center"/>
    </xf>
    <xf numFmtId="0" fontId="1" fillId="2" borderId="4" xfId="0" applyFont="1" applyFill="1" applyBorder="1" applyAlignment="1" applyProtection="1">
      <alignment vertical="center" wrapText="1"/>
    </xf>
    <xf numFmtId="14" fontId="0" fillId="2" borderId="4" xfId="0" applyNumberFormat="1" applyFill="1" applyBorder="1" applyAlignment="1" applyProtection="1">
      <alignment horizontal="center" vertical="center"/>
    </xf>
    <xf numFmtId="0" fontId="0" fillId="2" borderId="6" xfId="0" applyFill="1" applyBorder="1" applyAlignment="1" applyProtection="1">
      <alignment horizontal="center" vertical="center"/>
    </xf>
    <xf numFmtId="0" fontId="1" fillId="0" borderId="4" xfId="0" applyFont="1" applyBorder="1" applyAlignment="1" applyProtection="1">
      <alignment vertical="center" wrapText="1"/>
    </xf>
    <xf numFmtId="0" fontId="0" fillId="2" borderId="4" xfId="0" applyFill="1" applyBorder="1" applyAlignment="1" applyProtection="1">
      <alignment horizontal="center" vertical="center"/>
    </xf>
    <xf numFmtId="0" fontId="1" fillId="0" borderId="4" xfId="0" applyFont="1" applyBorder="1" applyAlignment="1" applyProtection="1">
      <alignment vertical="center"/>
    </xf>
    <xf numFmtId="43" fontId="3" fillId="0" borderId="0" xfId="2" applyFont="1" applyAlignment="1" applyProtection="1">
      <alignment vertical="center"/>
    </xf>
    <xf numFmtId="0" fontId="1" fillId="0" borderId="4" xfId="1" applyBorder="1" applyAlignment="1" applyProtection="1">
      <alignment horizontal="center" vertical="center"/>
    </xf>
    <xf numFmtId="0" fontId="3" fillId="2" borderId="0" xfId="0" applyFont="1" applyFill="1" applyAlignment="1" applyProtection="1">
      <alignment vertical="center"/>
    </xf>
    <xf numFmtId="14" fontId="13" fillId="5" borderId="4" xfId="1" applyNumberFormat="1" applyFont="1" applyFill="1" applyBorder="1" applyAlignment="1" applyProtection="1">
      <alignment horizontal="center" vertical="center"/>
    </xf>
    <xf numFmtId="14" fontId="0" fillId="2" borderId="11" xfId="0" applyNumberFormat="1" applyFill="1" applyBorder="1" applyAlignment="1" applyProtection="1">
      <alignment horizontal="center" vertical="center"/>
    </xf>
    <xf numFmtId="0" fontId="8" fillId="0" borderId="0" xfId="0" applyFont="1" applyAlignment="1" applyProtection="1">
      <alignment horizontal="right" vertical="center"/>
    </xf>
    <xf numFmtId="0" fontId="4" fillId="2" borderId="0" xfId="1" applyFont="1" applyFill="1" applyAlignment="1" applyProtection="1">
      <alignment vertical="center"/>
    </xf>
    <xf numFmtId="0" fontId="5" fillId="2" borderId="0" xfId="1" applyFont="1" applyFill="1" applyAlignment="1" applyProtection="1">
      <alignment vertical="center" wrapText="1"/>
    </xf>
    <xf numFmtId="0" fontId="5" fillId="2" borderId="0" xfId="1" applyFont="1" applyFill="1" applyAlignment="1" applyProtection="1">
      <alignment horizontal="center" vertical="center" wrapText="1"/>
    </xf>
    <xf numFmtId="0" fontId="7" fillId="0" borderId="0" xfId="0" applyFont="1" applyAlignment="1" applyProtection="1">
      <alignment vertical="center"/>
    </xf>
    <xf numFmtId="0" fontId="0" fillId="2" borderId="7"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2" borderId="13"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14" fontId="11" fillId="5" borderId="10" xfId="1" applyNumberFormat="1" applyFont="1" applyFill="1" applyBorder="1" applyAlignment="1" applyProtection="1">
      <alignment horizontal="center" vertical="center"/>
    </xf>
    <xf numFmtId="14" fontId="11" fillId="5" borderId="11" xfId="1"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0" fillId="0" borderId="3" xfId="0" applyFont="1" applyBorder="1" applyAlignment="1" applyProtection="1">
      <alignment horizontal="center" vertical="center"/>
      <protection locked="0"/>
    </xf>
    <xf numFmtId="0" fontId="0" fillId="0" borderId="3" xfId="0" applyBorder="1" applyAlignment="1">
      <alignment horizontal="center" vertical="center"/>
    </xf>
    <xf numFmtId="0" fontId="0" fillId="6" borderId="4" xfId="0" applyFill="1" applyBorder="1" applyAlignment="1" applyProtection="1">
      <alignment horizontal="center" vertical="center"/>
    </xf>
  </cellXfs>
  <cellStyles count="3">
    <cellStyle name="Millares" xfId="2" builtinId="3"/>
    <cellStyle name="Normal" xfId="0" builtinId="0"/>
    <cellStyle name="Normal 4" xfId="1" xr:uid="{3C34B6DE-37A5-425B-9B4F-4F652984B4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AB096-EB03-4984-9BF7-60DC74ADCADE}">
  <dimension ref="A1:H38"/>
  <sheetViews>
    <sheetView showGridLines="0" tabSelected="1" zoomScale="80" zoomScaleNormal="80" zoomScaleSheetLayoutView="70" workbookViewId="0">
      <selection activeCell="D24" sqref="D24"/>
    </sheetView>
  </sheetViews>
  <sheetFormatPr baseColWidth="10" defaultRowHeight="14.4" x14ac:dyDescent="0.3"/>
  <cols>
    <col min="1" max="1" width="1.21875" style="2" customWidth="1"/>
    <col min="2" max="2" width="25" style="2" customWidth="1"/>
    <col min="3" max="3" width="23.6640625" style="2" customWidth="1"/>
    <col min="4" max="4" width="96.21875" style="2" customWidth="1"/>
    <col min="5" max="5" width="15" style="2" customWidth="1"/>
    <col min="6" max="6" width="14.21875" style="2" customWidth="1"/>
    <col min="7" max="7" width="11.6640625" style="2" customWidth="1"/>
    <col min="8" max="8" width="1.5546875" style="2" customWidth="1"/>
    <col min="9" max="16384" width="11.5546875" style="2"/>
  </cols>
  <sheetData>
    <row r="1" spans="1:7" ht="3.6" customHeight="1" x14ac:dyDescent="0.3"/>
    <row r="2" spans="1:7" ht="23.4" hidden="1" x14ac:dyDescent="0.3">
      <c r="A2" s="1"/>
      <c r="B2" s="26"/>
      <c r="C2" s="27"/>
      <c r="D2" s="27"/>
      <c r="E2" s="28"/>
      <c r="F2" s="3"/>
      <c r="G2" s="3"/>
    </row>
    <row r="3" spans="1:7" ht="24" thickBot="1" x14ac:dyDescent="0.35">
      <c r="A3" s="1"/>
      <c r="B3" s="41" t="s">
        <v>0</v>
      </c>
      <c r="C3" s="42"/>
      <c r="D3" s="42"/>
      <c r="E3" s="42"/>
      <c r="F3" s="42"/>
      <c r="G3" s="42"/>
    </row>
    <row r="4" spans="1:7" ht="6" customHeight="1" x14ac:dyDescent="0.3">
      <c r="A4" s="1"/>
      <c r="B4" s="29"/>
      <c r="C4" s="43"/>
      <c r="D4" s="43"/>
      <c r="E4" s="29"/>
      <c r="F4" s="43"/>
      <c r="G4" s="43"/>
    </row>
    <row r="5" spans="1:7" ht="18" x14ac:dyDescent="0.3">
      <c r="A5" s="1"/>
      <c r="B5" s="44" t="s">
        <v>1</v>
      </c>
      <c r="C5" s="44"/>
      <c r="D5" s="44"/>
      <c r="E5" s="44"/>
      <c r="F5" s="44"/>
      <c r="G5" s="44"/>
    </row>
    <row r="6" spans="1:7" ht="16.8" customHeight="1" x14ac:dyDescent="0.3">
      <c r="A6" s="1"/>
      <c r="B6" s="45" t="s">
        <v>35</v>
      </c>
      <c r="C6" s="45"/>
      <c r="D6" s="45"/>
      <c r="E6" s="45"/>
      <c r="F6" s="45"/>
      <c r="G6" s="45"/>
    </row>
    <row r="7" spans="1:7" x14ac:dyDescent="0.3">
      <c r="A7" s="1"/>
      <c r="B7" s="29"/>
      <c r="C7" s="29"/>
      <c r="D7" s="29"/>
      <c r="E7" s="29"/>
      <c r="F7" s="29"/>
      <c r="G7" s="29"/>
    </row>
    <row r="8" spans="1:7" ht="18" x14ac:dyDescent="0.3">
      <c r="A8" s="1"/>
      <c r="B8" s="25" t="s">
        <v>2</v>
      </c>
      <c r="C8" s="46"/>
      <c r="D8" s="46"/>
      <c r="E8" s="25" t="s">
        <v>3</v>
      </c>
      <c r="F8" s="47"/>
      <c r="G8" s="47"/>
    </row>
    <row r="9" spans="1:7" ht="6" customHeight="1" x14ac:dyDescent="0.3">
      <c r="A9" s="1"/>
      <c r="B9" s="29"/>
      <c r="C9" s="29"/>
      <c r="D9" s="29"/>
      <c r="E9" s="29"/>
      <c r="F9" s="29"/>
      <c r="G9" s="29"/>
    </row>
    <row r="10" spans="1:7" ht="28.8" x14ac:dyDescent="0.3">
      <c r="A10" s="3"/>
      <c r="B10" s="4" t="s">
        <v>4</v>
      </c>
      <c r="C10" s="5" t="s">
        <v>5</v>
      </c>
      <c r="D10" s="4" t="s">
        <v>6</v>
      </c>
      <c r="E10" s="4" t="s">
        <v>7</v>
      </c>
      <c r="F10" s="4" t="s">
        <v>8</v>
      </c>
      <c r="G10" s="6" t="s">
        <v>37</v>
      </c>
    </row>
    <row r="11" spans="1:7" ht="15.6" x14ac:dyDescent="0.3">
      <c r="A11" s="3"/>
      <c r="B11" s="7">
        <v>1</v>
      </c>
      <c r="C11" s="8" t="s">
        <v>9</v>
      </c>
      <c r="D11" s="7" t="s">
        <v>36</v>
      </c>
      <c r="E11" s="9">
        <v>44770</v>
      </c>
      <c r="F11" s="9">
        <f>+G11+E11-1</f>
        <v>44770</v>
      </c>
      <c r="G11" s="10">
        <v>1</v>
      </c>
    </row>
    <row r="12" spans="1:7" ht="15.6" x14ac:dyDescent="0.3">
      <c r="A12" s="3"/>
      <c r="B12" s="7">
        <v>2</v>
      </c>
      <c r="C12" s="8" t="s">
        <v>10</v>
      </c>
      <c r="D12" s="7" t="s">
        <v>11</v>
      </c>
      <c r="E12" s="9">
        <f>+E11+1</f>
        <v>44771</v>
      </c>
      <c r="F12" s="9">
        <f>+G12+E12-1</f>
        <v>44773</v>
      </c>
      <c r="G12" s="11">
        <v>3</v>
      </c>
    </row>
    <row r="13" spans="1:7" ht="29.4" customHeight="1" x14ac:dyDescent="0.3">
      <c r="A13" s="3"/>
      <c r="B13" s="12">
        <v>2.1</v>
      </c>
      <c r="C13" s="13" t="s">
        <v>10</v>
      </c>
      <c r="D13" s="14" t="s">
        <v>12</v>
      </c>
      <c r="E13" s="15">
        <f>+E12</f>
        <v>44771</v>
      </c>
      <c r="F13" s="15">
        <f>+G13+E13+1</f>
        <v>44775</v>
      </c>
      <c r="G13" s="16">
        <v>3</v>
      </c>
    </row>
    <row r="14" spans="1:7" ht="15.6" x14ac:dyDescent="0.3">
      <c r="A14" s="3"/>
      <c r="B14" s="7">
        <v>3</v>
      </c>
      <c r="C14" s="8" t="s">
        <v>10</v>
      </c>
      <c r="D14" s="7" t="s">
        <v>13</v>
      </c>
      <c r="E14" s="9">
        <f>+E15</f>
        <v>44776</v>
      </c>
      <c r="F14" s="9">
        <f t="shared" ref="F14:F32" si="0">+G14+E14-1</f>
        <v>44783</v>
      </c>
      <c r="G14" s="10">
        <f>SUM(G15:G16)</f>
        <v>8</v>
      </c>
    </row>
    <row r="15" spans="1:7" ht="28.8" x14ac:dyDescent="0.3">
      <c r="A15" s="3"/>
      <c r="B15" s="12">
        <v>3.1</v>
      </c>
      <c r="C15" s="13" t="s">
        <v>10</v>
      </c>
      <c r="D15" s="17" t="s">
        <v>39</v>
      </c>
      <c r="E15" s="15">
        <f>+F13+1</f>
        <v>44776</v>
      </c>
      <c r="F15" s="15">
        <f>+G15+E15+1</f>
        <v>44782</v>
      </c>
      <c r="G15" s="18">
        <v>5</v>
      </c>
    </row>
    <row r="16" spans="1:7" x14ac:dyDescent="0.3">
      <c r="A16" s="3"/>
      <c r="B16" s="12">
        <v>3.2</v>
      </c>
      <c r="C16" s="13" t="s">
        <v>10</v>
      </c>
      <c r="D16" s="19" t="s">
        <v>14</v>
      </c>
      <c r="E16" s="15">
        <f>+F15+1</f>
        <v>44783</v>
      </c>
      <c r="F16" s="15">
        <f>+G16+E16-1</f>
        <v>44785</v>
      </c>
      <c r="G16" s="18">
        <v>3</v>
      </c>
    </row>
    <row r="17" spans="1:8" ht="15.6" x14ac:dyDescent="0.3">
      <c r="A17" s="3"/>
      <c r="B17" s="7">
        <v>4</v>
      </c>
      <c r="C17" s="8" t="s">
        <v>9</v>
      </c>
      <c r="D17" s="7" t="s">
        <v>15</v>
      </c>
      <c r="E17" s="9">
        <f>+E18</f>
        <v>44789</v>
      </c>
      <c r="F17" s="9">
        <f>+G17+E17+7</f>
        <v>44821</v>
      </c>
      <c r="G17" s="10">
        <f>SUM(G18:G19)</f>
        <v>25</v>
      </c>
      <c r="H17" s="20"/>
    </row>
    <row r="18" spans="1:8" ht="19.5" customHeight="1" x14ac:dyDescent="0.3">
      <c r="A18" s="3"/>
      <c r="B18" s="12">
        <v>4.0999999999999996</v>
      </c>
      <c r="C18" s="13" t="s">
        <v>16</v>
      </c>
      <c r="D18" s="17" t="s">
        <v>17</v>
      </c>
      <c r="E18" s="15">
        <f>+F16+4</f>
        <v>44789</v>
      </c>
      <c r="F18" s="15">
        <f>+G18+E18+3</f>
        <v>44804</v>
      </c>
      <c r="G18" s="18">
        <v>12</v>
      </c>
    </row>
    <row r="19" spans="1:8" x14ac:dyDescent="0.3">
      <c r="A19" s="3"/>
      <c r="B19" s="12">
        <v>4.2</v>
      </c>
      <c r="C19" s="13" t="s">
        <v>10</v>
      </c>
      <c r="D19" s="19" t="s">
        <v>18</v>
      </c>
      <c r="E19" s="15">
        <f>+F18+1</f>
        <v>44805</v>
      </c>
      <c r="F19" s="15">
        <f>+G19+E19+5</f>
        <v>44823</v>
      </c>
      <c r="G19" s="18">
        <v>13</v>
      </c>
    </row>
    <row r="20" spans="1:8" ht="15.6" x14ac:dyDescent="0.3">
      <c r="A20" s="3"/>
      <c r="B20" s="7">
        <v>5</v>
      </c>
      <c r="C20" s="8" t="s">
        <v>9</v>
      </c>
      <c r="D20" s="7" t="s">
        <v>19</v>
      </c>
      <c r="E20" s="9">
        <f>+E21</f>
        <v>44824</v>
      </c>
      <c r="F20" s="9">
        <f>+G20+E20+1</f>
        <v>44836</v>
      </c>
      <c r="G20" s="10">
        <f>SUM(G21:G23)</f>
        <v>11</v>
      </c>
    </row>
    <row r="21" spans="1:8" x14ac:dyDescent="0.3">
      <c r="A21" s="3"/>
      <c r="B21" s="21">
        <v>5.0999999999999996</v>
      </c>
      <c r="C21" s="13" t="s">
        <v>10</v>
      </c>
      <c r="D21" s="19" t="s">
        <v>20</v>
      </c>
      <c r="E21" s="15">
        <f>+F19+1</f>
        <v>44824</v>
      </c>
      <c r="F21" s="15">
        <f>+G21+E21+1</f>
        <v>44831</v>
      </c>
      <c r="G21" s="48">
        <v>6</v>
      </c>
    </row>
    <row r="22" spans="1:8" x14ac:dyDescent="0.3">
      <c r="A22" s="3"/>
      <c r="B22" s="21">
        <v>5.2</v>
      </c>
      <c r="C22" s="13" t="s">
        <v>16</v>
      </c>
      <c r="D22" s="19" t="s">
        <v>21</v>
      </c>
      <c r="E22" s="15">
        <f>+F21+1</f>
        <v>44832</v>
      </c>
      <c r="F22" s="15">
        <f>+G22+E22-1</f>
        <v>44834</v>
      </c>
      <c r="G22" s="18">
        <v>3</v>
      </c>
    </row>
    <row r="23" spans="1:8" x14ac:dyDescent="0.3">
      <c r="A23" s="3"/>
      <c r="B23" s="21">
        <v>5.3</v>
      </c>
      <c r="C23" s="13" t="s">
        <v>10</v>
      </c>
      <c r="D23" s="19" t="s">
        <v>22</v>
      </c>
      <c r="E23" s="15">
        <f>+F22+3</f>
        <v>44837</v>
      </c>
      <c r="F23" s="15">
        <f>+G23+E23-1</f>
        <v>44838</v>
      </c>
      <c r="G23" s="18">
        <v>2</v>
      </c>
    </row>
    <row r="24" spans="1:8" ht="15.6" x14ac:dyDescent="0.3">
      <c r="A24" s="3"/>
      <c r="B24" s="7">
        <v>6</v>
      </c>
      <c r="C24" s="8" t="s">
        <v>9</v>
      </c>
      <c r="D24" s="7" t="s">
        <v>23</v>
      </c>
      <c r="E24" s="9">
        <f>+E25</f>
        <v>44832</v>
      </c>
      <c r="F24" s="9">
        <f>+G24+E24+7</f>
        <v>44856</v>
      </c>
      <c r="G24" s="10">
        <f>SUM(G25:G27)</f>
        <v>17</v>
      </c>
    </row>
    <row r="25" spans="1:8" ht="18" customHeight="1" x14ac:dyDescent="0.3">
      <c r="A25" s="3"/>
      <c r="B25" s="21">
        <v>6.1</v>
      </c>
      <c r="C25" s="13" t="s">
        <v>10</v>
      </c>
      <c r="D25" s="17" t="s">
        <v>24</v>
      </c>
      <c r="E25" s="15">
        <f>+E22</f>
        <v>44832</v>
      </c>
      <c r="F25" s="15">
        <f>+G25+E25+1</f>
        <v>44837</v>
      </c>
      <c r="G25" s="18">
        <v>4</v>
      </c>
    </row>
    <row r="26" spans="1:8" x14ac:dyDescent="0.3">
      <c r="A26" s="3"/>
      <c r="B26" s="21">
        <v>6.2</v>
      </c>
      <c r="C26" s="13" t="s">
        <v>16</v>
      </c>
      <c r="D26" s="19" t="s">
        <v>25</v>
      </c>
      <c r="E26" s="15">
        <f>+F25+1</f>
        <v>44838</v>
      </c>
      <c r="F26" s="15">
        <f>+G26+E26+1</f>
        <v>44847</v>
      </c>
      <c r="G26" s="18">
        <v>8</v>
      </c>
    </row>
    <row r="27" spans="1:8" x14ac:dyDescent="0.3">
      <c r="A27" s="3"/>
      <c r="B27" s="21">
        <v>6.3</v>
      </c>
      <c r="C27" s="13" t="s">
        <v>10</v>
      </c>
      <c r="D27" s="19" t="s">
        <v>26</v>
      </c>
      <c r="E27" s="15">
        <f t="shared" ref="E27" si="1">+F26+1</f>
        <v>44848</v>
      </c>
      <c r="F27" s="15">
        <f>+G27+E27+1</f>
        <v>44854</v>
      </c>
      <c r="G27" s="18">
        <v>5</v>
      </c>
    </row>
    <row r="28" spans="1:8" ht="15.6" x14ac:dyDescent="0.3">
      <c r="A28" s="3"/>
      <c r="B28" s="7">
        <v>7</v>
      </c>
      <c r="C28" s="8" t="s">
        <v>9</v>
      </c>
      <c r="D28" s="7" t="s">
        <v>27</v>
      </c>
      <c r="E28" s="9">
        <f>+E29</f>
        <v>44855</v>
      </c>
      <c r="F28" s="9">
        <f>+G28+E28+1</f>
        <v>44863</v>
      </c>
      <c r="G28" s="10">
        <f>SUM(G29:G30)</f>
        <v>7</v>
      </c>
    </row>
    <row r="29" spans="1:8" ht="16.5" customHeight="1" x14ac:dyDescent="0.3">
      <c r="A29" s="3"/>
      <c r="B29" s="21">
        <v>7.1</v>
      </c>
      <c r="C29" s="13" t="s">
        <v>16</v>
      </c>
      <c r="D29" s="17" t="s">
        <v>28</v>
      </c>
      <c r="E29" s="15">
        <f>+F27+1</f>
        <v>44855</v>
      </c>
      <c r="F29" s="15">
        <f>+G29+E29+1</f>
        <v>44860</v>
      </c>
      <c r="G29" s="18">
        <v>4</v>
      </c>
    </row>
    <row r="30" spans="1:8" x14ac:dyDescent="0.3">
      <c r="A30" s="3"/>
      <c r="B30" s="21">
        <v>7.2</v>
      </c>
      <c r="C30" s="13" t="s">
        <v>10</v>
      </c>
      <c r="D30" s="19" t="s">
        <v>29</v>
      </c>
      <c r="E30" s="15">
        <f>+F29+1</f>
        <v>44861</v>
      </c>
      <c r="F30" s="15">
        <f>+G30+E30+1</f>
        <v>44865</v>
      </c>
      <c r="G30" s="18">
        <v>3</v>
      </c>
    </row>
    <row r="31" spans="1:8" ht="15.6" x14ac:dyDescent="0.3">
      <c r="A31" s="3"/>
      <c r="B31" s="7">
        <v>8</v>
      </c>
      <c r="C31" s="8" t="s">
        <v>9</v>
      </c>
      <c r="D31" s="7" t="s">
        <v>30</v>
      </c>
      <c r="E31" s="9">
        <f>+E32</f>
        <v>44866</v>
      </c>
      <c r="F31" s="9">
        <f t="shared" ref="F31" si="2">+WORKDAY.INTL(E31,G31-1,11,0)</f>
        <v>44866</v>
      </c>
      <c r="G31" s="10">
        <v>1</v>
      </c>
    </row>
    <row r="32" spans="1:8" x14ac:dyDescent="0.3">
      <c r="A32" s="3"/>
      <c r="B32" s="21">
        <v>8.1</v>
      </c>
      <c r="C32" s="13" t="s">
        <v>9</v>
      </c>
      <c r="D32" s="19" t="s">
        <v>31</v>
      </c>
      <c r="E32" s="15">
        <f>+F30+1</f>
        <v>44866</v>
      </c>
      <c r="F32" s="15">
        <f>+G32+E32-1</f>
        <v>44866</v>
      </c>
      <c r="G32" s="18">
        <v>1</v>
      </c>
    </row>
    <row r="33" spans="1:7" ht="7.2" customHeight="1" x14ac:dyDescent="0.3">
      <c r="A33" s="3"/>
      <c r="B33" s="3"/>
      <c r="C33" s="3"/>
      <c r="D33" s="3"/>
      <c r="E33" s="3"/>
      <c r="F33" s="3"/>
      <c r="G33" s="3"/>
    </row>
    <row r="34" spans="1:7" x14ac:dyDescent="0.3">
      <c r="A34" s="3"/>
      <c r="B34" s="22" t="s">
        <v>32</v>
      </c>
      <c r="D34" s="3"/>
    </row>
    <row r="35" spans="1:7" x14ac:dyDescent="0.3">
      <c r="A35" s="3"/>
      <c r="B35" s="30" t="s">
        <v>38</v>
      </c>
      <c r="C35" s="31"/>
      <c r="D35" s="32"/>
      <c r="E35" s="39" t="s">
        <v>33</v>
      </c>
      <c r="F35" s="40" t="s">
        <v>8</v>
      </c>
      <c r="G35" s="23" t="s">
        <v>34</v>
      </c>
    </row>
    <row r="36" spans="1:7" x14ac:dyDescent="0.3">
      <c r="A36" s="3"/>
      <c r="B36" s="33"/>
      <c r="C36" s="34"/>
      <c r="D36" s="35"/>
      <c r="E36" s="24">
        <f>+E11</f>
        <v>44770</v>
      </c>
      <c r="F36" s="15">
        <f>+F31</f>
        <v>44866</v>
      </c>
      <c r="G36" s="18">
        <f>+F36-E36</f>
        <v>96</v>
      </c>
    </row>
    <row r="37" spans="1:7" x14ac:dyDescent="0.3">
      <c r="A37" s="3"/>
      <c r="B37" s="36"/>
      <c r="C37" s="37"/>
      <c r="D37" s="38"/>
      <c r="E37" s="3"/>
      <c r="F37" s="3"/>
      <c r="G37" s="3"/>
    </row>
    <row r="38" spans="1:7" ht="7.2" customHeight="1" x14ac:dyDescent="0.3"/>
  </sheetData>
  <mergeCells count="9">
    <mergeCell ref="B35:D37"/>
    <mergeCell ref="E35:F35"/>
    <mergeCell ref="B3:G3"/>
    <mergeCell ref="C4:D4"/>
    <mergeCell ref="F4:G4"/>
    <mergeCell ref="B5:G5"/>
    <mergeCell ref="B6:G6"/>
    <mergeCell ref="C8:D8"/>
    <mergeCell ref="F8:G8"/>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 Inicio Operaciones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Giron</dc:creator>
  <cp:lastModifiedBy>Daniel Enrique Duran</cp:lastModifiedBy>
  <dcterms:created xsi:type="dcterms:W3CDTF">2022-02-28T18:18:38Z</dcterms:created>
  <dcterms:modified xsi:type="dcterms:W3CDTF">2022-04-07T14:17:13Z</dcterms:modified>
</cp:coreProperties>
</file>